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24226"/>
  <xr:revisionPtr revIDLastSave="0" documentId="8_{689BE000-529A-4505-8187-F18C97E13DBB}" xr6:coauthVersionLast="47" xr6:coauthVersionMax="47" xr10:uidLastSave="{00000000-0000-0000-0000-000000000000}"/>
  <workbookProtection workbookAlgorithmName="SHA-512" workbookHashValue="v1Zlsv6woVwnT42sPFT3xA9WZXPr1yOxmiPlauoGW5bJe9gV40VishCVJNbztPvAOAIKG2L5391ttw9S7p43bA==" workbookSaltValue="yAlmMYkn/FuYJWDoy5vXJw==" workbookSpinCount="100000" lockStructure="1"/>
  <bookViews>
    <workbookView xWindow="-110" yWindow="-110" windowWidth="19420" windowHeight="10420" tabRatio="747" xr2:uid="{00000000-000D-0000-FFFF-FFFF00000000}"/>
  </bookViews>
  <sheets>
    <sheet name="Cover_sheet" sheetId="19" r:id="rId1"/>
    <sheet name="Contents" sheetId="20" r:id="rId2"/>
    <sheet name="PopData" sheetId="10" state="hidden" r:id="rId3"/>
    <sheet name="Dataset" sheetId="24" state="hidden" r:id="rId4"/>
    <sheet name="Pop_lookup" sheetId="25" state="hidden" r:id="rId5"/>
    <sheet name="200910" sheetId="21" state="hidden" r:id="rId6"/>
    <sheet name="FIRE0503a_raw" sheetId="17" state="hidden" r:id="rId7"/>
    <sheet name="FIRE0503a" sheetId="7" r:id="rId8"/>
    <sheet name="Data - fatalities" sheetId="4" r:id="rId9"/>
    <sheet name="FIRE0503b_raw" sheetId="18" state="hidden" r:id="rId10"/>
    <sheet name="FIRE0503b" sheetId="8" r:id="rId11"/>
    <sheet name="Data - casualties" sheetId="6" r:id="rId12"/>
  </sheets>
  <definedNames>
    <definedName name="_xlnm._FilterDatabase" localSheetId="11" hidden="1">'Data - casualties'!$A$2:$E$2350</definedName>
    <definedName name="_xlnm._FilterDatabase" localSheetId="8" hidden="1">'Data - fatalities'!$A$1:$E$1</definedName>
    <definedName name="_xlnm._FilterDatabase" localSheetId="7" hidden="1">FIRE0503a!$A$1:$A$4</definedName>
    <definedName name="_xlnm._FilterDatabase" localSheetId="6" hidden="1">FIRE0503a_raw!$A$1:$A$5</definedName>
    <definedName name="_xlnm._FilterDatabase" localSheetId="10" hidden="1">FIRE0503b!$A$1:$A$3</definedName>
    <definedName name="_xlnm._FilterDatabase" localSheetId="9" hidden="1">FIRE0503b_raw!$A$1:$A$4</definedName>
    <definedName name="_xlnm.Print_Area" localSheetId="1">Contents!$A$1:$E$8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99" i="10" l="1"/>
  <c r="D400" i="10"/>
  <c r="D401" i="10"/>
  <c r="D402" i="10"/>
  <c r="D403" i="10"/>
  <c r="D404" i="10"/>
  <c r="D405" i="10"/>
  <c r="D406" i="10"/>
  <c r="D407" i="10"/>
  <c r="D408" i="10"/>
  <c r="D409" i="10"/>
  <c r="D410" i="10"/>
  <c r="D411" i="10"/>
  <c r="D412" i="10"/>
  <c r="D413" i="10"/>
  <c r="D414" i="10"/>
  <c r="D415" i="10"/>
  <c r="D416" i="10"/>
  <c r="D417" i="10"/>
  <c r="D418" i="10"/>
  <c r="D419" i="10"/>
  <c r="D420" i="10"/>
  <c r="D421" i="10"/>
  <c r="D422" i="10"/>
  <c r="D423" i="10"/>
  <c r="D424" i="10"/>
  <c r="D425" i="10"/>
  <c r="D426" i="10"/>
  <c r="D427" i="10"/>
  <c r="D428" i="10"/>
  <c r="D429" i="10"/>
  <c r="D430" i="10"/>
  <c r="D431" i="10"/>
  <c r="D432" i="10"/>
  <c r="D433" i="10"/>
  <c r="D434" i="10"/>
  <c r="D435" i="10"/>
  <c r="D436" i="10"/>
  <c r="D437" i="10"/>
  <c r="D438" i="10"/>
  <c r="D439" i="10"/>
  <c r="D440" i="10"/>
  <c r="D441" i="10"/>
  <c r="D442" i="10"/>
  <c r="D443" i="10"/>
  <c r="D444" i="10"/>
  <c r="D445" i="10"/>
  <c r="D446" i="10"/>
  <c r="D447" i="10"/>
  <c r="D448" i="10"/>
  <c r="D449" i="10"/>
  <c r="D450" i="10"/>
  <c r="D451" i="10"/>
  <c r="D452" i="10"/>
  <c r="D453" i="10"/>
  <c r="D454" i="10"/>
  <c r="D455" i="10"/>
  <c r="D456" i="10"/>
  <c r="D457" i="10"/>
  <c r="D458" i="10"/>
  <c r="D459" i="10"/>
  <c r="D460" i="10"/>
  <c r="D461" i="10"/>
  <c r="D462" i="10"/>
  <c r="D463" i="10"/>
  <c r="D398" i="10"/>
  <c r="K24" i="24"/>
  <c r="K12" i="24"/>
  <c r="K14" i="24"/>
  <c r="K15" i="24"/>
  <c r="K16" i="24"/>
  <c r="K17" i="24"/>
  <c r="K18" i="24"/>
  <c r="K19" i="24"/>
  <c r="K20" i="24"/>
  <c r="K21" i="24"/>
  <c r="K22" i="24"/>
  <c r="K23" i="24"/>
  <c r="K4" i="24"/>
  <c r="K5" i="24"/>
  <c r="K6" i="24"/>
  <c r="K7" i="24"/>
  <c r="K8" i="24"/>
  <c r="K9" i="24"/>
  <c r="K10" i="24"/>
  <c r="K11" i="24"/>
  <c r="K3" i="24"/>
  <c r="K2" i="24"/>
  <c r="E410" i="10" l="1"/>
  <c r="E411" i="10"/>
  <c r="E412" i="10"/>
  <c r="E413" i="10"/>
  <c r="E414" i="10"/>
  <c r="E415" i="10"/>
  <c r="E420" i="10"/>
  <c r="E421" i="10"/>
  <c r="E422" i="10"/>
  <c r="E423" i="10"/>
  <c r="E426" i="10"/>
  <c r="E428" i="10"/>
  <c r="E429" i="10"/>
  <c r="E430" i="10"/>
  <c r="E431" i="10"/>
  <c r="E432" i="10"/>
  <c r="E433" i="10"/>
  <c r="E434" i="10"/>
  <c r="E435" i="10"/>
  <c r="E436" i="10"/>
  <c r="E437" i="10"/>
  <c r="E438" i="10"/>
  <c r="E439" i="10"/>
  <c r="E440" i="10"/>
  <c r="E442" i="10"/>
  <c r="E443" i="10"/>
  <c r="E444" i="10"/>
  <c r="E445" i="10"/>
  <c r="E446" i="10"/>
  <c r="E447" i="10"/>
  <c r="E448" i="10"/>
  <c r="E449" i="10"/>
  <c r="E450" i="10"/>
  <c r="E451" i="10"/>
  <c r="E452" i="10"/>
  <c r="E453" i="10"/>
  <c r="E454" i="10"/>
  <c r="E455" i="10"/>
  <c r="E456" i="10"/>
  <c r="E457" i="10"/>
  <c r="E458" i="10"/>
  <c r="E459" i="10"/>
  <c r="E460" i="10"/>
  <c r="E461" i="10"/>
  <c r="E462" i="10"/>
  <c r="E463" i="10"/>
  <c r="F334" i="10"/>
  <c r="E419" i="10"/>
  <c r="E441" i="10"/>
  <c r="E409" i="10"/>
  <c r="E416" i="10"/>
  <c r="E417" i="10"/>
  <c r="E418" i="10"/>
  <c r="E424" i="10"/>
  <c r="E425" i="10"/>
  <c r="E427" i="10"/>
  <c r="F367" i="10" l="1"/>
  <c r="F366" i="10"/>
  <c r="F365" i="10"/>
  <c r="F301" i="10" l="1"/>
  <c r="F268" i="10"/>
  <c r="F235" i="10"/>
  <c r="F234" i="10"/>
  <c r="F267" i="10"/>
  <c r="F300" i="10"/>
  <c r="F333" i="10"/>
  <c r="F332" i="10" l="1"/>
  <c r="F233" i="10"/>
  <c r="F266" i="10"/>
  <c r="F299" i="10"/>
  <c r="A5" i="18" l="1"/>
  <c r="A4" i="18"/>
  <c r="K8" i="8"/>
  <c r="K9" i="8"/>
  <c r="K10" i="8"/>
  <c r="K11" i="8"/>
  <c r="K12" i="8"/>
  <c r="K13" i="8"/>
  <c r="K14" i="8"/>
  <c r="K15" i="8"/>
  <c r="K16" i="8"/>
  <c r="K17" i="8"/>
  <c r="K18" i="8"/>
  <c r="L18" i="8"/>
  <c r="K7" i="8"/>
  <c r="A5" i="17"/>
  <c r="A4" i="17"/>
  <c r="K8" i="7"/>
  <c r="K9" i="7"/>
  <c r="K10" i="7"/>
  <c r="K11" i="7"/>
  <c r="K12" i="7"/>
  <c r="K13" i="7"/>
  <c r="K14" i="7"/>
  <c r="K15" i="7"/>
  <c r="K16" i="7"/>
  <c r="K17" i="7"/>
  <c r="K18" i="7"/>
  <c r="L18" i="7"/>
  <c r="K7" i="7"/>
  <c r="I20" i="18" l="1" a="1"/>
  <c r="I20" i="18" s="1"/>
  <c r="G19" i="18" a="1"/>
  <c r="G19" i="18" s="1"/>
  <c r="E18" i="18" a="1"/>
  <c r="E18" i="18" s="1"/>
  <c r="I16" i="18" a="1"/>
  <c r="I16" i="18" s="1"/>
  <c r="G15" i="18" a="1"/>
  <c r="G15" i="18" s="1"/>
  <c r="E14" i="18" a="1"/>
  <c r="E14" i="18" s="1"/>
  <c r="I12" i="18" a="1"/>
  <c r="I12" i="18" s="1"/>
  <c r="G11" i="18" a="1"/>
  <c r="G11" i="18" s="1"/>
  <c r="G9" i="8" s="1"/>
  <c r="E10" i="18" a="1"/>
  <c r="E10" i="18" s="1"/>
  <c r="E11" i="18" a="1"/>
  <c r="E11" i="18" s="1"/>
  <c r="D15" i="18" a="1"/>
  <c r="D15" i="18" s="1"/>
  <c r="F12" i="18" a="1"/>
  <c r="F12" i="18" s="1"/>
  <c r="F10" i="8" s="1"/>
  <c r="F17" i="18" a="1"/>
  <c r="F17" i="18" s="1"/>
  <c r="H10" i="18" a="1"/>
  <c r="H10" i="18" s="1"/>
  <c r="G18" i="18" a="1"/>
  <c r="G18" i="18" s="1"/>
  <c r="I11" i="18" a="1"/>
  <c r="I11" i="18" s="1"/>
  <c r="I9" i="8" s="1"/>
  <c r="H15" i="18" a="1"/>
  <c r="H15" i="18" s="1"/>
  <c r="F10" i="18" a="1"/>
  <c r="F10" i="18" s="1"/>
  <c r="H20" i="18" a="1"/>
  <c r="H20" i="18" s="1"/>
  <c r="F19" i="18" a="1"/>
  <c r="F19" i="18" s="1"/>
  <c r="F17" i="8" s="1"/>
  <c r="D18" i="18" a="1"/>
  <c r="D18" i="18" s="1"/>
  <c r="H16" i="18" a="1"/>
  <c r="H16" i="18" s="1"/>
  <c r="F15" i="18" a="1"/>
  <c r="F15" i="18" s="1"/>
  <c r="D14" i="18" a="1"/>
  <c r="D14" i="18" s="1"/>
  <c r="D12" i="8" s="1"/>
  <c r="H12" i="18" a="1"/>
  <c r="H12" i="18" s="1"/>
  <c r="F11" i="18" a="1"/>
  <c r="F11" i="18" s="1"/>
  <c r="F9" i="8" s="1"/>
  <c r="D10" i="18" a="1"/>
  <c r="D10" i="18" s="1"/>
  <c r="F16" i="18" a="1"/>
  <c r="F16" i="18" s="1"/>
  <c r="F14" i="8" s="1"/>
  <c r="D11" i="18" a="1"/>
  <c r="D11" i="18" s="1"/>
  <c r="D16" i="18" a="1"/>
  <c r="D16" i="18" s="1"/>
  <c r="D12" i="18" a="1"/>
  <c r="D12" i="18" s="1"/>
  <c r="G14" i="18" a="1"/>
  <c r="G14" i="18" s="1"/>
  <c r="G12" i="8" s="1"/>
  <c r="G10" i="18" a="1"/>
  <c r="G10" i="18" s="1"/>
  <c r="D17" i="18" a="1"/>
  <c r="D17" i="18" s="1"/>
  <c r="G20" i="18" a="1"/>
  <c r="G20" i="18" s="1"/>
  <c r="E19" i="18" a="1"/>
  <c r="E19" i="18" s="1"/>
  <c r="E17" i="8" s="1"/>
  <c r="I17" i="18" a="1"/>
  <c r="I17" i="18" s="1"/>
  <c r="I15" i="8" s="1"/>
  <c r="G16" i="18" a="1"/>
  <c r="G16" i="18" s="1"/>
  <c r="E15" i="18" a="1"/>
  <c r="E15" i="18" s="1"/>
  <c r="I13" i="18" a="1"/>
  <c r="I13" i="18" s="1"/>
  <c r="I11" i="8" s="1"/>
  <c r="G12" i="18" a="1"/>
  <c r="G12" i="18" s="1"/>
  <c r="G10" i="8" s="1"/>
  <c r="H18" i="18" a="1"/>
  <c r="H18" i="18" s="1"/>
  <c r="H16" i="8" s="1"/>
  <c r="H14" i="18" a="1"/>
  <c r="H14" i="18" s="1"/>
  <c r="H12" i="8" s="1"/>
  <c r="I15" i="18" a="1"/>
  <c r="I15" i="18" s="1"/>
  <c r="I13" i="8" s="1"/>
  <c r="F18" i="18" a="1"/>
  <c r="F18" i="18" s="1"/>
  <c r="F16" i="8" s="1"/>
  <c r="F14" i="18" a="1"/>
  <c r="F14" i="18" s="1"/>
  <c r="F12" i="8" s="1"/>
  <c r="F20" i="18" a="1"/>
  <c r="F20" i="18" s="1"/>
  <c r="F18" i="8" s="1"/>
  <c r="D19" i="18" a="1"/>
  <c r="D19" i="18" s="1"/>
  <c r="D17" i="8" s="1"/>
  <c r="H17" i="18" a="1"/>
  <c r="H17" i="18" s="1"/>
  <c r="H15" i="8" s="1"/>
  <c r="H13" i="18" a="1"/>
  <c r="H13" i="18" s="1"/>
  <c r="H11" i="8" s="1"/>
  <c r="I19" i="18" a="1"/>
  <c r="I19" i="18" s="1"/>
  <c r="I17" i="8" s="1"/>
  <c r="E13" i="18" a="1"/>
  <c r="E13" i="18" s="1"/>
  <c r="E11" i="8" s="1"/>
  <c r="H11" i="18" a="1"/>
  <c r="H11" i="18" s="1"/>
  <c r="H9" i="8" s="1"/>
  <c r="E20" i="18" a="1"/>
  <c r="E20" i="18" s="1"/>
  <c r="E18" i="8" s="1"/>
  <c r="I18" i="18" a="1"/>
  <c r="I18" i="18" s="1"/>
  <c r="I16" i="8" s="1"/>
  <c r="G17" i="18" a="1"/>
  <c r="G17" i="18" s="1"/>
  <c r="G15" i="8" s="1"/>
  <c r="E16" i="18" a="1"/>
  <c r="E16" i="18" s="1"/>
  <c r="E14" i="8" s="1"/>
  <c r="I14" i="18" a="1"/>
  <c r="I14" i="18" s="1"/>
  <c r="I12" i="8" s="1"/>
  <c r="G13" i="18" a="1"/>
  <c r="G13" i="18" s="1"/>
  <c r="G11" i="8" s="1"/>
  <c r="E12" i="18" a="1"/>
  <c r="E12" i="18" s="1"/>
  <c r="I10" i="18" a="1"/>
  <c r="I10" i="18" s="1"/>
  <c r="I8" i="8" s="1"/>
  <c r="D20" i="18" a="1"/>
  <c r="D20" i="18" s="1"/>
  <c r="F13" i="18" a="1"/>
  <c r="F13" i="18" s="1"/>
  <c r="F11" i="8" s="1"/>
  <c r="E17" i="18" a="1"/>
  <c r="E17" i="18" s="1"/>
  <c r="E15" i="8" s="1"/>
  <c r="H19" i="18" a="1"/>
  <c r="H19" i="18" s="1"/>
  <c r="H17" i="8" s="1"/>
  <c r="D13" i="18" a="1"/>
  <c r="D13" i="18" s="1"/>
  <c r="D11" i="8" s="1"/>
  <c r="I19" i="17" a="1"/>
  <c r="I19" i="17" s="1"/>
  <c r="G18" i="17" a="1"/>
  <c r="G18" i="17" s="1"/>
  <c r="G16" i="7" s="1"/>
  <c r="E17" i="17" a="1"/>
  <c r="E17" i="17" s="1"/>
  <c r="E15" i="7" s="1"/>
  <c r="I15" i="17" a="1"/>
  <c r="I15" i="17" s="1"/>
  <c r="I13" i="7" s="1"/>
  <c r="G14" i="17" a="1"/>
  <c r="G14" i="17" s="1"/>
  <c r="G12" i="7" s="1"/>
  <c r="E13" i="17" a="1"/>
  <c r="E13" i="17" s="1"/>
  <c r="E11" i="7" s="1"/>
  <c r="I11" i="17" a="1"/>
  <c r="I11" i="17" s="1"/>
  <c r="I9" i="7" s="1"/>
  <c r="G10" i="17" a="1"/>
  <c r="G10" i="17" s="1"/>
  <c r="G19" i="17" a="1"/>
  <c r="G19" i="17" s="1"/>
  <c r="I16" i="17" a="1"/>
  <c r="I16" i="17" s="1"/>
  <c r="I14" i="7" s="1"/>
  <c r="E14" i="17" a="1"/>
  <c r="E14" i="17" s="1"/>
  <c r="E12" i="7" s="1"/>
  <c r="E10" i="17" a="1"/>
  <c r="E10" i="17" s="1"/>
  <c r="G12" i="17" a="1"/>
  <c r="G12" i="17" s="1"/>
  <c r="G10" i="7" s="1"/>
  <c r="D19" i="17" a="1"/>
  <c r="D19" i="17" s="1"/>
  <c r="D17" i="7" s="1"/>
  <c r="F12" i="17" a="1"/>
  <c r="F12" i="17" s="1"/>
  <c r="F10" i="7" s="1"/>
  <c r="H19" i="17" a="1"/>
  <c r="H19" i="17" s="1"/>
  <c r="H17" i="7" s="1"/>
  <c r="F18" i="17" a="1"/>
  <c r="F18" i="17" s="1"/>
  <c r="F16" i="7" s="1"/>
  <c r="D17" i="17" a="1"/>
  <c r="D17" i="17" s="1"/>
  <c r="H15" i="17" a="1"/>
  <c r="H15" i="17" s="1"/>
  <c r="H13" i="7" s="1"/>
  <c r="F14" i="17" a="1"/>
  <c r="F14" i="17" s="1"/>
  <c r="F12" i="7" s="1"/>
  <c r="D13" i="17" a="1"/>
  <c r="D13" i="17" s="1"/>
  <c r="H11" i="17" a="1"/>
  <c r="H11" i="17" s="1"/>
  <c r="H9" i="7" s="1"/>
  <c r="F10" i="17" a="1"/>
  <c r="F10" i="17" s="1"/>
  <c r="E18" i="17" a="1"/>
  <c r="E18" i="17" s="1"/>
  <c r="E16" i="7" s="1"/>
  <c r="G15" i="17" a="1"/>
  <c r="G15" i="17" s="1"/>
  <c r="G13" i="7" s="1"/>
  <c r="I12" i="17" a="1"/>
  <c r="I12" i="17" s="1"/>
  <c r="I10" i="7" s="1"/>
  <c r="G11" i="17" a="1"/>
  <c r="G11" i="17" s="1"/>
  <c r="G9" i="7" s="1"/>
  <c r="I13" i="17" a="1"/>
  <c r="I13" i="17" s="1"/>
  <c r="I11" i="7" s="1"/>
  <c r="F16" i="17" a="1"/>
  <c r="F16" i="17" s="1"/>
  <c r="F14" i="7" s="1"/>
  <c r="D11" i="17" a="1"/>
  <c r="D11" i="17" s="1"/>
  <c r="I20" i="17" a="1"/>
  <c r="I20" i="17" s="1"/>
  <c r="I18" i="7" s="1"/>
  <c r="H20" i="17" a="1"/>
  <c r="H20" i="17" s="1"/>
  <c r="H18" i="7" s="1"/>
  <c r="F19" i="17" a="1"/>
  <c r="F19" i="17" s="1"/>
  <c r="F17" i="7" s="1"/>
  <c r="D18" i="17" a="1"/>
  <c r="D18" i="17" s="1"/>
  <c r="D16" i="7" s="1"/>
  <c r="H16" i="17" a="1"/>
  <c r="H16" i="17" s="1"/>
  <c r="H14" i="7" s="1"/>
  <c r="F15" i="17" a="1"/>
  <c r="F15" i="17" s="1"/>
  <c r="F13" i="7" s="1"/>
  <c r="D14" i="17" a="1"/>
  <c r="D14" i="17" s="1"/>
  <c r="H12" i="17" a="1"/>
  <c r="H12" i="17" s="1"/>
  <c r="H10" i="7" s="1"/>
  <c r="F11" i="17" a="1"/>
  <c r="F11" i="17" s="1"/>
  <c r="F9" i="7" s="1"/>
  <c r="D10" i="17" a="1"/>
  <c r="D10" i="17" s="1"/>
  <c r="G20" i="17" a="1"/>
  <c r="G20" i="17" s="1"/>
  <c r="G18" i="7" s="1"/>
  <c r="E19" i="17" a="1"/>
  <c r="E19" i="17" s="1"/>
  <c r="E17" i="7" s="1"/>
  <c r="I17" i="17" a="1"/>
  <c r="I17" i="17" s="1"/>
  <c r="I15" i="7" s="1"/>
  <c r="G16" i="17" a="1"/>
  <c r="G16" i="17" s="1"/>
  <c r="G14" i="7" s="1"/>
  <c r="E15" i="17" a="1"/>
  <c r="E15" i="17" s="1"/>
  <c r="E13" i="7" s="1"/>
  <c r="E11" i="17" a="1"/>
  <c r="E11" i="17" s="1"/>
  <c r="E9" i="7" s="1"/>
  <c r="F20" i="17" a="1"/>
  <c r="F20" i="17" s="1"/>
  <c r="F18" i="7" s="1"/>
  <c r="D15" i="17" a="1"/>
  <c r="D15" i="17" s="1"/>
  <c r="D13" i="7" s="1"/>
  <c r="E20" i="17" a="1"/>
  <c r="E20" i="17" s="1"/>
  <c r="E18" i="7" s="1"/>
  <c r="I18" i="17" a="1"/>
  <c r="I18" i="17" s="1"/>
  <c r="I16" i="7" s="1"/>
  <c r="G17" i="17" a="1"/>
  <c r="G17" i="17" s="1"/>
  <c r="G15" i="7" s="1"/>
  <c r="E16" i="17" a="1"/>
  <c r="E16" i="17" s="1"/>
  <c r="E14" i="7" s="1"/>
  <c r="I14" i="17" a="1"/>
  <c r="I14" i="17" s="1"/>
  <c r="I12" i="7" s="1"/>
  <c r="G13" i="17" a="1"/>
  <c r="G13" i="17" s="1"/>
  <c r="G11" i="7" s="1"/>
  <c r="E12" i="17" a="1"/>
  <c r="E12" i="17" s="1"/>
  <c r="E10" i="7" s="1"/>
  <c r="I10" i="17" a="1"/>
  <c r="I10" i="17" s="1"/>
  <c r="D20" i="17" a="1"/>
  <c r="D20" i="17" s="1"/>
  <c r="D18" i="7" s="1"/>
  <c r="H18" i="17" a="1"/>
  <c r="H18" i="17" s="1"/>
  <c r="H16" i="7" s="1"/>
  <c r="F17" i="17" a="1"/>
  <c r="F17" i="17" s="1"/>
  <c r="F15" i="7" s="1"/>
  <c r="D16" i="17" a="1"/>
  <c r="D16" i="17" s="1"/>
  <c r="D14" i="7" s="1"/>
  <c r="H14" i="17" a="1"/>
  <c r="H14" i="17" s="1"/>
  <c r="H12" i="7" s="1"/>
  <c r="F13" i="17" a="1"/>
  <c r="F13" i="17" s="1"/>
  <c r="F11" i="7" s="1"/>
  <c r="D12" i="17" a="1"/>
  <c r="D12" i="17" s="1"/>
  <c r="D10" i="7" s="1"/>
  <c r="H10" i="17" a="1"/>
  <c r="H10" i="17" s="1"/>
  <c r="H17" i="17" a="1"/>
  <c r="H17" i="17" s="1"/>
  <c r="H15" i="7" s="1"/>
  <c r="H13" i="17" a="1"/>
  <c r="H13" i="17" s="1"/>
  <c r="H11" i="7" s="1"/>
  <c r="E9" i="8"/>
  <c r="H10" i="8"/>
  <c r="E13" i="8"/>
  <c r="H14" i="8"/>
  <c r="G17" i="8"/>
  <c r="H18" i="8"/>
  <c r="D16" i="8"/>
  <c r="D14" i="8"/>
  <c r="I10" i="8"/>
  <c r="E12" i="8"/>
  <c r="F13" i="8"/>
  <c r="H13" i="8"/>
  <c r="G14" i="8"/>
  <c r="I14" i="8"/>
  <c r="F15" i="8"/>
  <c r="E16" i="8"/>
  <c r="G16" i="8"/>
  <c r="G18" i="8"/>
  <c r="I18" i="8"/>
  <c r="D13" i="8"/>
  <c r="D9" i="8"/>
  <c r="G13" i="8"/>
  <c r="G17" i="7"/>
  <c r="I17" i="7"/>
  <c r="H9" i="18" l="1"/>
  <c r="H7" i="8" s="1"/>
  <c r="E9" i="18"/>
  <c r="E7" i="8" s="1"/>
  <c r="G9" i="18"/>
  <c r="G7" i="8" s="1"/>
  <c r="E10" i="8"/>
  <c r="H8" i="8"/>
  <c r="F9" i="18"/>
  <c r="F7" i="8" s="1"/>
  <c r="D9" i="18"/>
  <c r="I9" i="18"/>
  <c r="I7" i="8" s="1"/>
  <c r="B10" i="17"/>
  <c r="B14" i="17"/>
  <c r="B12" i="7" s="1"/>
  <c r="D12" i="7"/>
  <c r="B13" i="17"/>
  <c r="B11" i="7" s="1"/>
  <c r="B11" i="17"/>
  <c r="B9" i="7" s="1"/>
  <c r="E8" i="8"/>
  <c r="B12" i="18"/>
  <c r="B20" i="18"/>
  <c r="G8" i="8"/>
  <c r="D18" i="8"/>
  <c r="B18" i="18"/>
  <c r="B10" i="18"/>
  <c r="B14" i="18"/>
  <c r="B11" i="18"/>
  <c r="B19" i="18"/>
  <c r="D8" i="8"/>
  <c r="D10" i="8"/>
  <c r="B17" i="18"/>
  <c r="B16" i="18"/>
  <c r="B15" i="18"/>
  <c r="B13" i="18"/>
  <c r="D11" i="7"/>
  <c r="B15" i="17"/>
  <c r="B13" i="7" s="1"/>
  <c r="B17" i="17"/>
  <c r="B15" i="7" s="1"/>
  <c r="B12" i="17"/>
  <c r="D9" i="7"/>
  <c r="B19" i="17"/>
  <c r="B17" i="7" s="1"/>
  <c r="B18" i="17"/>
  <c r="B16" i="7" s="1"/>
  <c r="B16" i="17"/>
  <c r="B14" i="7" s="1"/>
  <c r="B20" i="17"/>
  <c r="B18" i="7" s="1"/>
  <c r="C17" i="18"/>
  <c r="C12" i="18"/>
  <c r="C14" i="18"/>
  <c r="C10" i="18"/>
  <c r="F8" i="8"/>
  <c r="I8" i="7"/>
  <c r="I9" i="17"/>
  <c r="I7" i="7" s="1"/>
  <c r="G8" i="7"/>
  <c r="G9" i="17"/>
  <c r="G7" i="7" s="1"/>
  <c r="D8" i="7"/>
  <c r="D9" i="17"/>
  <c r="D7" i="7" s="1"/>
  <c r="F8" i="7"/>
  <c r="F9" i="17"/>
  <c r="F7" i="7" s="1"/>
  <c r="E8" i="7"/>
  <c r="E9" i="17"/>
  <c r="E7" i="7" s="1"/>
  <c r="H8" i="7"/>
  <c r="H9" i="17"/>
  <c r="H7" i="7" s="1"/>
  <c r="C17" i="17"/>
  <c r="C15" i="7" s="1"/>
  <c r="C13" i="17"/>
  <c r="C11" i="7" s="1"/>
  <c r="C12" i="17"/>
  <c r="C10" i="7" s="1"/>
  <c r="C10" i="17"/>
  <c r="C8" i="7" s="1"/>
  <c r="C16" i="17"/>
  <c r="C14" i="7" s="1"/>
  <c r="D15" i="8"/>
  <c r="C11" i="17"/>
  <c r="C9" i="7" s="1"/>
  <c r="C18" i="17"/>
  <c r="C16" i="7" s="1"/>
  <c r="C14" i="17"/>
  <c r="C12" i="7" s="1"/>
  <c r="C20" i="17"/>
  <c r="C18" i="7" s="1"/>
  <c r="C18" i="18"/>
  <c r="C20" i="18"/>
  <c r="C13" i="18"/>
  <c r="C15" i="18"/>
  <c r="C11" i="18"/>
  <c r="C19" i="18"/>
  <c r="C16" i="18"/>
  <c r="C19" i="17"/>
  <c r="C17" i="7" s="1"/>
  <c r="D15" i="7"/>
  <c r="C15" i="17"/>
  <c r="C13" i="7" s="1"/>
  <c r="B8" i="7" l="1"/>
  <c r="B9" i="18"/>
  <c r="C9" i="18"/>
  <c r="C7" i="8" s="1"/>
  <c r="C9" i="8"/>
  <c r="B9" i="8"/>
  <c r="C8" i="8"/>
  <c r="C12" i="8"/>
  <c r="B12" i="8"/>
  <c r="C13" i="8"/>
  <c r="B13" i="8"/>
  <c r="C16" i="8"/>
  <c r="B16" i="8"/>
  <c r="C10" i="8"/>
  <c r="B10" i="8"/>
  <c r="C14" i="8"/>
  <c r="B14" i="8"/>
  <c r="C11" i="8"/>
  <c r="B11" i="8"/>
  <c r="C15" i="8"/>
  <c r="B15" i="8"/>
  <c r="C17" i="8"/>
  <c r="B17" i="8"/>
  <c r="C18" i="8"/>
  <c r="B18" i="8"/>
  <c r="B9" i="17"/>
  <c r="B7" i="7" s="1"/>
  <c r="B10" i="7"/>
  <c r="D7" i="8"/>
  <c r="C9" i="17"/>
  <c r="C7" i="7" s="1"/>
  <c r="B8" i="8" l="1"/>
  <c r="B7" i="8"/>
  <c r="L12" i="17" l="1"/>
  <c r="L10" i="7" s="1"/>
  <c r="L13" i="17"/>
  <c r="L11" i="7" s="1"/>
  <c r="E398" i="10" l="1"/>
  <c r="L17" i="17"/>
  <c r="L15" i="7" s="1"/>
  <c r="E407" i="10"/>
  <c r="E404" i="10"/>
  <c r="E406" i="10"/>
  <c r="E400" i="10"/>
  <c r="E402" i="10"/>
  <c r="E408" i="10"/>
  <c r="L11" i="17" s="1"/>
  <c r="L9" i="7" s="1"/>
  <c r="E403" i="10"/>
  <c r="E401" i="10"/>
  <c r="E405" i="10"/>
  <c r="E399" i="10"/>
  <c r="L16" i="18" l="1"/>
  <c r="L14" i="8" s="1"/>
  <c r="L9" i="18"/>
  <c r="L7" i="8" s="1"/>
  <c r="L14" i="18"/>
  <c r="L12" i="8" s="1"/>
  <c r="L10" i="17" a="1"/>
  <c r="L10" i="17" s="1"/>
  <c r="L8" i="7" s="1"/>
  <c r="L9" i="17"/>
  <c r="L7" i="7" s="1"/>
  <c r="L11" i="18"/>
  <c r="L9" i="8" s="1"/>
  <c r="L13" i="18"/>
  <c r="L11" i="8" s="1"/>
  <c r="L15" i="18"/>
  <c r="L13" i="8" s="1"/>
  <c r="L19" i="18"/>
  <c r="L17" i="8" s="1"/>
  <c r="L10" i="18"/>
  <c r="L8" i="8" s="1"/>
  <c r="L17" i="18"/>
  <c r="L15" i="8" s="1"/>
  <c r="L12" i="18"/>
  <c r="L10" i="8" s="1"/>
  <c r="L18" i="17"/>
  <c r="L16" i="7" s="1"/>
  <c r="L16" i="17"/>
  <c r="L14" i="7" s="1"/>
  <c r="L14" i="17"/>
  <c r="L12" i="7" s="1"/>
  <c r="L18" i="18"/>
  <c r="L16" i="8" s="1"/>
  <c r="L19" i="17"/>
  <c r="L17" i="7" s="1"/>
  <c r="L15" i="17"/>
  <c r="L13"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<sst xmlns="http://schemas.openxmlformats.org/spreadsheetml/2006/main" count="3504" uniqueCount="307">
  <si>
    <t>Total</t>
  </si>
  <si>
    <t>Other Buildings</t>
  </si>
  <si>
    <t>Other Outdoors</t>
  </si>
  <si>
    <t>2009/10</t>
  </si>
  <si>
    <t>2010/11</t>
  </si>
  <si>
    <t>2011/12</t>
  </si>
  <si>
    <t>2012/13</t>
  </si>
  <si>
    <t>2013/14</t>
  </si>
  <si>
    <t>2014/15</t>
  </si>
  <si>
    <t>Road Vehicles</t>
  </si>
  <si>
    <t>Non-fatal casualties</t>
  </si>
  <si>
    <t>FINANCIAL_YEAR</t>
  </si>
  <si>
    <t>Female</t>
  </si>
  <si>
    <t>Male</t>
  </si>
  <si>
    <t>Not Known</t>
  </si>
  <si>
    <t>Under 1</t>
  </si>
  <si>
    <t>11 - 16</t>
  </si>
  <si>
    <t>17 - 24</t>
  </si>
  <si>
    <t>65 - 79</t>
  </si>
  <si>
    <t>Unspecified</t>
  </si>
  <si>
    <t>All Genders</t>
  </si>
  <si>
    <t>Dwellings - Total</t>
  </si>
  <si>
    <t>Dwellings - Single occupancy</t>
  </si>
  <si>
    <t>Dwellings - Multiple occupancy</t>
  </si>
  <si>
    <t>Dwellings - Other / unspecified</t>
  </si>
  <si>
    <t>1 - 5</t>
  </si>
  <si>
    <t>6 - 10</t>
  </si>
  <si>
    <t>25 - 39</t>
  </si>
  <si>
    <t>40 - 54</t>
  </si>
  <si>
    <t>55 - 64</t>
  </si>
  <si>
    <t>Age of victim</t>
  </si>
  <si>
    <r>
      <t>Fire-related fatalities</t>
    </r>
    <r>
      <rPr>
        <vertAlign val="superscript"/>
        <sz val="11"/>
        <color theme="1"/>
        <rFont val="Calibri"/>
        <family val="2"/>
        <scheme val="minor"/>
      </rPr>
      <t>1</t>
    </r>
  </si>
  <si>
    <t>General note:</t>
  </si>
  <si>
    <t>The statistics in this table are National Statistics.</t>
  </si>
  <si>
    <t>Source: Home Office Incident Recording System</t>
  </si>
  <si>
    <t>The full set of fire statistics releases, tables and guidance can be found on our landing page, here-</t>
  </si>
  <si>
    <t>Note on 2009/10:</t>
  </si>
  <si>
    <t>During 2009/10, Greater Manchester and Hertfordshire Fire and Rescue Services were unable to fully supply their casualty data. As such totals for these Fire and Rescue Services were imputed. For these imputed records detailed breakdowns are not available. As such, some detailed breakdowns may not sum to their corresponding totals.</t>
  </si>
  <si>
    <t>https://www.gov.uk/government/collections/fire-statistics</t>
  </si>
  <si>
    <t>Select a year and gender from the drop-down lists in the orange boxes below:</t>
  </si>
  <si>
    <t>FIRE STATISTICS TABLE 0503b: Non-fatal casualties by age, gender and type of location, England</t>
  </si>
  <si>
    <t>Year</t>
  </si>
  <si>
    <t>Gender</t>
  </si>
  <si>
    <t>Age</t>
  </si>
  <si>
    <t>Population estimate</t>
  </si>
  <si>
    <t>Population estimate (millions)</t>
  </si>
  <si>
    <t>..</t>
  </si>
  <si>
    <r>
      <t>Casualty rate</t>
    </r>
    <r>
      <rPr>
        <vertAlign val="superscript"/>
        <sz val="11"/>
        <color theme="1"/>
        <rFont val="Calibri"/>
        <family val="2"/>
        <scheme val="minor"/>
      </rPr>
      <t>4</t>
    </r>
    <r>
      <rPr>
        <sz val="11"/>
        <color theme="1"/>
        <rFont val="Calibri"/>
        <family val="2"/>
        <scheme val="minor"/>
      </rPr>
      <t xml:space="preserve"> per million population</t>
    </r>
  </si>
  <si>
    <t>http://www.ons.gov.uk/peoplepopulationandcommunity/populationandmigration/populationestimates</t>
  </si>
  <si>
    <r>
      <t>Fatality rate</t>
    </r>
    <r>
      <rPr>
        <vertAlign val="superscript"/>
        <sz val="11"/>
        <color theme="1"/>
        <rFont val="Calibri"/>
        <family val="2"/>
        <scheme val="minor"/>
      </rPr>
      <t>5</t>
    </r>
    <r>
      <rPr>
        <sz val="11"/>
        <color theme="1"/>
        <rFont val="Calibri"/>
        <family val="2"/>
        <scheme val="minor"/>
      </rPr>
      <t xml:space="preserve"> per million population</t>
    </r>
  </si>
  <si>
    <t>2015/16</t>
  </si>
  <si>
    <t>Not known</t>
  </si>
  <si>
    <t>3 Multiple occupancy includes: HMOs (licensed, unlicensed and unknown if licensed) and Tenement buildings.</t>
  </si>
  <si>
    <t>2 Single occupancy includes: Bungalow, Flat/Maisonette (Purpose Built and Converted), House and Self-contained Sheltered Housing.</t>
  </si>
  <si>
    <t>4 Other / unspecified includes: Caravan/Mobile home, Houseboat and Other dwelling.</t>
  </si>
  <si>
    <t>2016/17</t>
  </si>
  <si>
    <t>80 and over</t>
  </si>
  <si>
    <t>1 Single occupancy includes: Bungalow, Flat/Maisonette (Purpose Built and Converted), House and Self-contained Sheltered Housing.</t>
  </si>
  <si>
    <t>2 Multiple occupancy includes: HMOs (licensed, unlicensed and unknown if licensed) and Tenement buildings.</t>
  </si>
  <si>
    <t>3 Other / unspecified includes: Caravan/Mobile home, Houseboat and Other dwelling.</t>
  </si>
  <si>
    <t>2017/18</t>
  </si>
  <si>
    <t>1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</si>
  <si>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r>
      <t>Dwellings - Single occupancy</t>
    </r>
    <r>
      <rPr>
        <vertAlign val="superscript"/>
        <sz val="11"/>
        <color theme="1"/>
        <rFont val="Calibri"/>
        <family val="2"/>
        <scheme val="minor"/>
      </rPr>
      <t>2</t>
    </r>
  </si>
  <si>
    <r>
      <t>Dwellings - Multiple occupancy</t>
    </r>
    <r>
      <rPr>
        <vertAlign val="superscript"/>
        <sz val="11"/>
        <color theme="1"/>
        <rFont val="Calibri"/>
        <family val="2"/>
        <scheme val="minor"/>
      </rPr>
      <t>3</t>
    </r>
  </si>
  <si>
    <r>
      <t>Dwellings - Other / unspecified</t>
    </r>
    <r>
      <rPr>
        <vertAlign val="superscript"/>
        <sz val="11"/>
        <color theme="1"/>
        <rFont val="Calibri"/>
        <family val="2"/>
        <scheme val="minor"/>
      </rPr>
      <t>4</t>
    </r>
  </si>
  <si>
    <r>
      <t>Dwellings - Single occupancy</t>
    </r>
    <r>
      <rPr>
        <vertAlign val="superscript"/>
        <sz val="11"/>
        <color theme="1"/>
        <rFont val="Calibri"/>
        <family val="2"/>
        <scheme val="minor"/>
      </rPr>
      <t>1</t>
    </r>
  </si>
  <si>
    <r>
      <t>Dwellings - Multiple occupancy</t>
    </r>
    <r>
      <rPr>
        <vertAlign val="superscript"/>
        <sz val="11"/>
        <color theme="1"/>
        <rFont val="Calibri"/>
        <family val="2"/>
        <scheme val="minor"/>
      </rPr>
      <t>2</t>
    </r>
  </si>
  <si>
    <r>
      <t>Dwellings - Other / unspecified</t>
    </r>
    <r>
      <rPr>
        <vertAlign val="superscript"/>
        <sz val="11"/>
        <color theme="1"/>
        <rFont val="Calibri"/>
        <family val="2"/>
        <scheme val="minor"/>
      </rPr>
      <t>3</t>
    </r>
  </si>
  <si>
    <t>5 Based on the Mid-year population estimates from the Office for National Statisics:</t>
  </si>
  <si>
    <t>4 Based on the Mid-year population estimates from the Office for National Statisics:</t>
  </si>
  <si>
    <t>2018/19</t>
  </si>
  <si>
    <t>#</t>
  </si>
  <si>
    <t>All genders</t>
  </si>
  <si>
    <t>Missing data</t>
  </si>
  <si>
    <t>2019/20</t>
  </si>
  <si>
    <t xml:space="preserve">Detailed analysis of fires attended by FRSs </t>
  </si>
  <si>
    <t>Email: Firestatistics@homeoffice.gov.uk</t>
  </si>
  <si>
    <t>Contents</t>
  </si>
  <si>
    <t>We’re always looking to improve the accessibility of our documents.</t>
  </si>
  <si>
    <t xml:space="preserve">To access data tables, select the table number or tabs. </t>
  </si>
  <si>
    <t>Cover sheet</t>
  </si>
  <si>
    <t>Sheet</t>
  </si>
  <si>
    <t>Title</t>
  </si>
  <si>
    <t>Period covered</t>
  </si>
  <si>
    <t>National Statistics?</t>
  </si>
  <si>
    <t>Yes</t>
  </si>
  <si>
    <t>FIRE0503a</t>
  </si>
  <si>
    <t>Data_fatalities</t>
  </si>
  <si>
    <t>Fatalities by age, gender and type of location, England</t>
  </si>
  <si>
    <t>Raw data for fatalities for the main data table</t>
  </si>
  <si>
    <t>FIRE0503b</t>
  </si>
  <si>
    <t>Non-fatal casualties by age, gender and type of location, England</t>
  </si>
  <si>
    <t>Raw data for non-fatal casualties for the main data table</t>
  </si>
  <si>
    <t>Data_casualties</t>
  </si>
  <si>
    <t>End of table</t>
  </si>
  <si>
    <t>Tables 0503a and 0503b</t>
  </si>
  <si>
    <t>Fire-related fatalities1</t>
  </si>
  <si>
    <t>Dwellings - Single occupancy2</t>
  </si>
  <si>
    <t>Dwellings - Multiple occupancy3</t>
  </si>
  <si>
    <t>Dwellings - Other / unspecified4</t>
  </si>
  <si>
    <t>Dwellings - Single occupancy1</t>
  </si>
  <si>
    <t>Dwellings - Multiple occupancy2</t>
  </si>
  <si>
    <t>Dwellings - Other / unspecified3</t>
  </si>
  <si>
    <t>2020/21</t>
  </si>
  <si>
    <t>Detail</t>
  </si>
  <si>
    <t>Shows fatalities by age, gender and type of location.</t>
  </si>
  <si>
    <t>Shows non-fatal casualties by age, gender and type of location.</t>
  </si>
  <si>
    <t>Provides the raw data for the fatalities data table.</t>
  </si>
  <si>
    <t>Provides the raw data for the casualties data table.</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</si>
  <si>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</si>
  <si>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</si>
  <si>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 denotes data not available.</t>
  </si>
  <si>
    <t>Contact: FireStatistics@homeoffice.gov.uk</t>
  </si>
  <si>
    <t>If you find any problems, or have any feedback, relating to accessibility</t>
  </si>
  <si>
    <t xml:space="preserve"> please email us at firestatistics@homeoffice.gov.uk</t>
  </si>
  <si>
    <r>
      <t xml:space="preserve">Press enquiries: </t>
    </r>
    <r>
      <rPr>
        <b/>
        <sz val="12"/>
        <color rgb="FF000000"/>
        <rFont val="Arial"/>
        <family val="2"/>
      </rPr>
      <t>0300 123 3535</t>
    </r>
  </si>
  <si>
    <t>end of table</t>
  </si>
  <si>
    <r>
      <t>FIRE STATISTICS TABLE 0503a: Fatalities</t>
    </r>
    <r>
      <rPr>
        <vertAlign val="superscript"/>
        <sz val="11"/>
        <rFont val="Arial Black"/>
        <family val="2"/>
      </rPr>
      <t>1</t>
    </r>
    <r>
      <rPr>
        <sz val="11"/>
        <rFont val="Arial Black"/>
        <family val="2"/>
      </rPr>
      <t xml:space="preserve"> by age, gender and type of location, England</t>
    </r>
  </si>
  <si>
    <t>PROPERTY_TYPE</t>
  </si>
  <si>
    <t>FR_FATALITIES_MALE_UNDER1</t>
  </si>
  <si>
    <t>FR_FATALITIES_FEMALE_UNDER1</t>
  </si>
  <si>
    <t>FR_FATALITIES_NOT_KNOWN_UNDER1</t>
  </si>
  <si>
    <t>FR_FATALITIES_MALE_1TO5</t>
  </si>
  <si>
    <t>FR_FATALITIES_FEMALE_1TO5</t>
  </si>
  <si>
    <t>FR_FATALITIES_NOT_KNOWN_1TO5</t>
  </si>
  <si>
    <t>FR_FATALITIES_MALE_6TO10</t>
  </si>
  <si>
    <t>FR_FATALITIES_FEMALE_6TO10</t>
  </si>
  <si>
    <t>FR_FATALITIES_NOT_KNOWN_6TO10</t>
  </si>
  <si>
    <t>FR_FATALITIES_MALE_11TO16</t>
  </si>
  <si>
    <t>FR_FATALITIES_FEMALE_11TO16</t>
  </si>
  <si>
    <t>FR_FATALITIES_NOT_KNOWN_11TO16</t>
  </si>
  <si>
    <t>FR_FATALITIES_MALE_17TO24</t>
  </si>
  <si>
    <t>FR_FATALITIES_FEMALE_17TO24</t>
  </si>
  <si>
    <t>FR_FATALITIES_NOT_KNOWN_17TO24</t>
  </si>
  <si>
    <t>FR_FATALITIES_MALE_25TO39</t>
  </si>
  <si>
    <t>FR_FATALITIES_FEMALE_25TO39</t>
  </si>
  <si>
    <t>FR_FATALITIES_NOT_KNOWN_25TO39</t>
  </si>
  <si>
    <t>FR_FATALITIES_MALE_40TO54</t>
  </si>
  <si>
    <t>FR_FATALITIES_FEMALE_40TO54</t>
  </si>
  <si>
    <t>FR_FATALITIES_NOT_KNOWN_40TO54</t>
  </si>
  <si>
    <t>FR_FATALITIES_MALE_55TO64</t>
  </si>
  <si>
    <t>FR_FATALITIES_FEMALE_55TO64</t>
  </si>
  <si>
    <t>FR_FATALITIES_NOT_KNOWN_55TO64</t>
  </si>
  <si>
    <t>FR_FATALITIES_MALE_65TO79</t>
  </si>
  <si>
    <t>FR_FATALITIES_FEMALE_65TO79</t>
  </si>
  <si>
    <t>FR_FATALITIES_NOT_KNOWN_65TO79</t>
  </si>
  <si>
    <t>FR_FATALITIES_MALE_80PLUS</t>
  </si>
  <si>
    <t>FR_FATALITIES_FEMALE_80PLUS</t>
  </si>
  <si>
    <t>FR_FATALITIES_NOT_KNOWN_80PLUS</t>
  </si>
  <si>
    <t>FR_FATALITIES_MALE_NOT_KNOWN</t>
  </si>
  <si>
    <t>FR_FATALITIES_FEMALE_NOT_KNOWN</t>
  </si>
  <si>
    <t>FR_FATALITIES_NOT_KNOWN_NOT_KNOWN</t>
  </si>
  <si>
    <t>CASUALTIES_MALE_UNDER1</t>
  </si>
  <si>
    <t>CASUALTIES_FEMALE_UNDER1</t>
  </si>
  <si>
    <t>CASUALTIES_NOT_KNOWN_UNDER1</t>
  </si>
  <si>
    <t>CASUALTIES_MALE_1TO5</t>
  </si>
  <si>
    <t>CASUALTIES_FEMALE_1TO5</t>
  </si>
  <si>
    <t>CASUALTIES_NOT_KNOWN_1TO5</t>
  </si>
  <si>
    <t>CASUALTIES_MALE_6TO10</t>
  </si>
  <si>
    <t>CASUALTIES_FEMALE_6TO10</t>
  </si>
  <si>
    <t>CASUALTIES_NOT_KNOWN_6TO10</t>
  </si>
  <si>
    <t>CASUALTIES_MALE_11TO16</t>
  </si>
  <si>
    <t>CASUALTIES_FEMALE_11TO16</t>
  </si>
  <si>
    <t>CASUALTIES_NOT_KNOWN_11TO16</t>
  </si>
  <si>
    <t>CASUALTIES_MALE_17TO24</t>
  </si>
  <si>
    <t>CASUALTIES_FEMALE_17TO24</t>
  </si>
  <si>
    <t>CASUALTIES_NOT_KNOWN_17TO24</t>
  </si>
  <si>
    <t>CASUALTIES_MALE_25TO39</t>
  </si>
  <si>
    <t>CASUALTIES_FEMALE_25TO39</t>
  </si>
  <si>
    <t>CASUALTIES_NOT_KNOWN_25TO39</t>
  </si>
  <si>
    <t>CASUALTIES_MALE_40TO54</t>
  </si>
  <si>
    <t>CASUALTIES_FEMALE_40TO54</t>
  </si>
  <si>
    <t>CASUALTIES_NOT_KNOWN_40TO54</t>
  </si>
  <si>
    <t>CASUALTIES_MALE_55TO64</t>
  </si>
  <si>
    <t>CASUALTIES_FEMALE_55TO64</t>
  </si>
  <si>
    <t>CASUALTIES_NOT_KNOWN_55TO64</t>
  </si>
  <si>
    <t>CASUALTIES_MALE_65TO79</t>
  </si>
  <si>
    <t>CASUALTIES_FEMALE_65TO79</t>
  </si>
  <si>
    <t>CASUALTIES_NOT_KNOWN_65TO79</t>
  </si>
  <si>
    <t>CASUALTIES_MALE_80PLUS</t>
  </si>
  <si>
    <t>CASUALTIES_FEMALE_80PLUS</t>
  </si>
  <si>
    <t>CASUALTIES_NOT_KNOWN_80PLUS</t>
  </si>
  <si>
    <t>CASUALTIES_MALE_NOT_KNOWN</t>
  </si>
  <si>
    <t>CASUALTIES_FEMALE_NOT_KNOWN</t>
  </si>
  <si>
    <t>CASUALTIES_NOT_KNOWN_NOT_KNOWN</t>
  </si>
  <si>
    <t>2021/22</t>
  </si>
  <si>
    <t>2022/23</t>
  </si>
  <si>
    <t>England, April 2022 to March 2023: data tables</t>
  </si>
  <si>
    <t>Published: 21 September 2023</t>
  </si>
  <si>
    <t>Next update: Autumn 2024</t>
  </si>
  <si>
    <t>Crown copyright © 2023</t>
  </si>
  <si>
    <t>Countries Code</t>
  </si>
  <si>
    <t>Countries</t>
  </si>
  <si>
    <t>Age (101 categories) Code</t>
  </si>
  <si>
    <t>Age (101 categories)</t>
  </si>
  <si>
    <t>Sex (2 categories)</t>
  </si>
  <si>
    <t>Observation</t>
  </si>
  <si>
    <t>E92000001</t>
  </si>
  <si>
    <t>England</t>
  </si>
  <si>
    <t>Aged under 1 year</t>
  </si>
  <si>
    <t>Aged 1 year</t>
  </si>
  <si>
    <t>Aged 2 years</t>
  </si>
  <si>
    <t>Aged 3 years</t>
  </si>
  <si>
    <t>Aged 4 years</t>
  </si>
  <si>
    <t>Aged 5 years</t>
  </si>
  <si>
    <t>Aged 6 years</t>
  </si>
  <si>
    <t>Aged 7 years</t>
  </si>
  <si>
    <t>Aged 8 years</t>
  </si>
  <si>
    <t>Aged 9 years</t>
  </si>
  <si>
    <t>Aged 10 years</t>
  </si>
  <si>
    <t>Aged 11 years</t>
  </si>
  <si>
    <t>Aged 12 years</t>
  </si>
  <si>
    <t>Aged 13 years</t>
  </si>
  <si>
    <t>Aged 14 years</t>
  </si>
  <si>
    <t>Aged 15 years</t>
  </si>
  <si>
    <t>Aged 16 years</t>
  </si>
  <si>
    <t>Aged 17 years</t>
  </si>
  <si>
    <t>Aged 18 years</t>
  </si>
  <si>
    <t>Aged 19 years</t>
  </si>
  <si>
    <t>Aged 20 years</t>
  </si>
  <si>
    <t>Aged 21 years</t>
  </si>
  <si>
    <t>Aged 22 years</t>
  </si>
  <si>
    <t>Aged 23 years</t>
  </si>
  <si>
    <t>Aged 24 years</t>
  </si>
  <si>
    <t>Aged 25 years</t>
  </si>
  <si>
    <t>Aged 26 years</t>
  </si>
  <si>
    <t>Aged 27 years</t>
  </si>
  <si>
    <t>Aged 28 years</t>
  </si>
  <si>
    <t>Aged 29 years</t>
  </si>
  <si>
    <t>Aged 30 years</t>
  </si>
  <si>
    <t>Aged 31 years</t>
  </si>
  <si>
    <t>Aged 32 years</t>
  </si>
  <si>
    <t>Aged 33 years</t>
  </si>
  <si>
    <t>Aged 34 years</t>
  </si>
  <si>
    <t>Aged 35 years</t>
  </si>
  <si>
    <t>Aged 36 years</t>
  </si>
  <si>
    <t>Aged 37 years</t>
  </si>
  <si>
    <t>Aged 38 years</t>
  </si>
  <si>
    <t>Aged 39 years</t>
  </si>
  <si>
    <t>Aged 40 years</t>
  </si>
  <si>
    <t>Aged 41 years</t>
  </si>
  <si>
    <t>Aged 42 years</t>
  </si>
  <si>
    <t>Aged 43 years</t>
  </si>
  <si>
    <t>Aged 44 years</t>
  </si>
  <si>
    <t>Aged 45 years</t>
  </si>
  <si>
    <t>Aged 46 years</t>
  </si>
  <si>
    <t>Aged 47 years</t>
  </si>
  <si>
    <t>Aged 48 years</t>
  </si>
  <si>
    <t>Aged 49 years</t>
  </si>
  <si>
    <t>Aged 50 years</t>
  </si>
  <si>
    <t>Aged 51 years</t>
  </si>
  <si>
    <t>Aged 52 years</t>
  </si>
  <si>
    <t>Aged 53 years</t>
  </si>
  <si>
    <t>Aged 54 years</t>
  </si>
  <si>
    <t>Aged 55 years</t>
  </si>
  <si>
    <t>Aged 56 years</t>
  </si>
  <si>
    <t>Aged 57 years</t>
  </si>
  <si>
    <t>Aged 58 years</t>
  </si>
  <si>
    <t>Aged 59 years</t>
  </si>
  <si>
    <t>Aged 60 years</t>
  </si>
  <si>
    <t>Aged 61 years</t>
  </si>
  <si>
    <t>Aged 62 years</t>
  </si>
  <si>
    <t>Aged 63 years</t>
  </si>
  <si>
    <t>Aged 64 years</t>
  </si>
  <si>
    <t>Aged 65 years</t>
  </si>
  <si>
    <t>Aged 66 years</t>
  </si>
  <si>
    <t>Aged 67 years</t>
  </si>
  <si>
    <t>Aged 68 years</t>
  </si>
  <si>
    <t>Aged 69 years</t>
  </si>
  <si>
    <t>Aged 70 years</t>
  </si>
  <si>
    <t>Aged 71 years</t>
  </si>
  <si>
    <t>Aged 72 years</t>
  </si>
  <si>
    <t>Aged 73 years</t>
  </si>
  <si>
    <t>Aged 74 years</t>
  </si>
  <si>
    <t>Aged 75 years</t>
  </si>
  <si>
    <t>Aged 76 years</t>
  </si>
  <si>
    <t>Aged 77 years</t>
  </si>
  <si>
    <t>Aged 78 years</t>
  </si>
  <si>
    <t>Aged 79 years</t>
  </si>
  <si>
    <t>Aged 80 years</t>
  </si>
  <si>
    <t>Aged 81 years</t>
  </si>
  <si>
    <t>Aged 82 years</t>
  </si>
  <si>
    <t>Aged 83 years</t>
  </si>
  <si>
    <t>Aged 84 years</t>
  </si>
  <si>
    <t>Aged 85 years</t>
  </si>
  <si>
    <t>Aged 86 years</t>
  </si>
  <si>
    <t>Aged 87 years</t>
  </si>
  <si>
    <t>Aged 88 years</t>
  </si>
  <si>
    <t>Aged 89 years</t>
  </si>
  <si>
    <t>Aged 90 years</t>
  </si>
  <si>
    <t>Aged 91 years</t>
  </si>
  <si>
    <t>Aged 92 years</t>
  </si>
  <si>
    <t>Aged 93 years</t>
  </si>
  <si>
    <t>Aged 94 years</t>
  </si>
  <si>
    <t>Aged 95 years</t>
  </si>
  <si>
    <t>Aged 96 years</t>
  </si>
  <si>
    <t>Aged 97 years</t>
  </si>
  <si>
    <t>Aged 98 years</t>
  </si>
  <si>
    <t>Aged 99 years</t>
  </si>
  <si>
    <t>Aged 100 years and over</t>
  </si>
  <si>
    <t>|Age lookup</t>
  </si>
  <si>
    <t>Publication Date: 21 September 2023</t>
  </si>
  <si>
    <t>2009/10 to 2022/23</t>
  </si>
  <si>
    <t>2010/11 to 2022/23</t>
  </si>
  <si>
    <t>Responsible Statistician: Helene Clark</t>
  </si>
  <si>
    <t>The data in this table are consistent with records that reached the IRS by 23 May 2023.</t>
  </si>
  <si>
    <t>Footnotes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</si>
</sst>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_-* #,##0_-;\-* #,##0_-;_-* &quot;-&quot;??_-;_-@_-"/>
    <numFmt numFmtId="167" formatCode="_-* #,##0.000000_-;\-* #,##0.000000_-;_-* &quot;-&quot;??_-;_-@_-"/>
  </numFmts>
  <fonts count="36">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vertAlign val="superscript"/>
      <sz val="11"/>
      <color theme="1"/>
      <name val="Calibri"/>
      <family val="2"/>
      <scheme val="minor"/>
    </font>
    <font>
      <u/>
      <sz val="11"/>
      <color theme="10"/>
      <name val="Calibri"/>
      <family val="2"/>
      <scheme val="minor"/>
    </font>
    <font>
      <b/>
      <sz val="10"/>
      <name val="Arial"/>
      <family val="2"/>
    </font>
    <font>
      <sz val="10"/>
      <name val="Arial"/>
      <family val="2"/>
    </font>
    <font>
      <sz val="11"/>
      <color theme="1"/>
      <name val="Calibri"/>
      <family val="2"/>
      <scheme val="minor"/>
    </font>
    <font>
      <sz val="11"/>
      <name val="Calibri"/>
      <family val="2"/>
      <scheme val="minor"/>
    </font>
    <font>
      <sz val="11"/>
      <color rgb="FFFF0000"/>
      <name val="Calibri"/>
      <family val="2"/>
      <scheme val="minor"/>
    </font>
    <font>
      <sz val="11"/>
      <color rgb="FF0070C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1"/>
      <name val="Arial Black"/>
      <family val="2"/>
    </font>
    <font>
      <vertAlign val="superscript"/>
      <sz val="11"/>
      <name val="Arial Black"/>
      <family val="2"/>
    </font>
    <font>
      <b/>
      <sz val="9"/>
      <name val="Arial"/>
      <family val="2"/>
    </font>
    <font>
      <sz val="9"/>
      <name val="Arial"/>
      <family val="2"/>
    </font>
    <font>
      <sz val="8"/>
      <name val="Calibri"/>
      <family val="2"/>
      <scheme val="minor"/>
    </font>
    <font>
      <sz val="11"/>
      <color theme="1"/>
      <name val="Aerial"/>
      <family val="2"/>
    </font>
  </fonts>
  <fills count="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s>
  <borders count="3">
    <border>
      <left/>
      <right/>
      <top/>
      <bottom/>
      <diagonal/>
    </border>
    <border>
      <left/>
      <right/>
      <top/>
      <bottom style="medium">
        <color rgb="FFFF0000"/>
      </bottom>
      <diagonal/>
    </border>
    <border>
      <left/>
      <right/>
      <top style="medium">
        <color rgb="FFFF0000"/>
      </top>
      <bottom style="medium">
        <color rgb="FFFF0000"/>
      </bottom>
      <diagonal/>
    </border>
  </borders>
  <cellStyleXfs count="17">
    <xf numFmtId="0" fontId="0" fillId="0" borderId="0"/>
    <xf numFmtId="0" fontId="5" fillId="0" borderId="0" applyNumberFormat="0" applyFill="0" applyBorder="0" applyAlignment="0" applyProtection="0"/>
    <xf numFmtId="9" fontId="8" fillId="0" borderId="0" applyFont="0" applyFill="0" applyBorder="0" applyAlignment="0" applyProtection="0"/>
    <xf numFmtId="0" fontId="8" fillId="0" borderId="0"/>
    <xf numFmtId="0" fontId="7" fillId="0" borderId="0"/>
    <xf numFmtId="0" fontId="12" fillId="0" borderId="0" applyNumberFormat="0" applyBorder="0" applyProtection="0"/>
    <xf numFmtId="0" fontId="13" fillId="0" borderId="0" applyNumberFormat="0" applyBorder="0" applyProtection="0"/>
    <xf numFmtId="0" fontId="5" fillId="0" borderId="0" applyNumberFormat="0" applyFill="0" applyBorder="0" applyAlignment="0" applyProtection="0"/>
    <xf numFmtId="0" fontId="19" fillId="0" borderId="0" applyNumberFormat="0" applyFont="0" applyBorder="0" applyProtection="0"/>
    <xf numFmtId="0" fontId="21" fillId="0" borderId="0" applyNumberFormat="0" applyFill="0" applyBorder="0" applyAlignment="0" applyProtection="0"/>
    <xf numFmtId="0" fontId="23" fillId="0" borderId="0" applyNumberFormat="0" applyFill="0" applyBorder="0" applyAlignment="0" applyProtection="0"/>
    <xf numFmtId="0" fontId="13" fillId="0" borderId="0" applyNumberFormat="0" applyBorder="0" applyProtection="0"/>
    <xf numFmtId="0" fontId="21" fillId="0" borderId="0" applyNumberFormat="0" applyFill="0" applyBorder="0" applyAlignment="0" applyProtection="0"/>
    <xf numFmtId="0" fontId="19" fillId="0" borderId="0"/>
    <xf numFmtId="0" fontId="19" fillId="0" borderId="0" applyNumberFormat="0" applyFont="0" applyBorder="0" applyProtection="0"/>
    <xf numFmtId="43" fontId="8" fillId="0" borderId="0" applyFont="0" applyFill="0" applyBorder="0" applyAlignment="0" applyProtection="0"/>
    <xf numFmtId="0" fontId="35" fillId="0" borderId="0"/>
  </cellStyleXfs>
  <cellXfs count="133">
    <xf numFmtId="0" fontId="0" fillId="0" borderId="0" xfId="0"/>
    <xf numFmtId="0" fontId="0" fillId="2" borderId="0" xfId="0" applyFill="1"/>
    <xf numFmtId="0" fontId="2" fillId="2" borderId="0" xfId="0" applyFont="1" applyFill="1" applyAlignment="1">
      <alignment vertical="center"/>
    </xf>
    <xf numFmtId="0" fontId="2" fillId="2" borderId="0" xfId="0" applyFont="1" applyFill="1"/>
    <xf numFmtId="0" fontId="0" fillId="2" borderId="0" xfId="0" applyFont="1" applyFill="1"/>
    <xf numFmtId="0" fontId="0" fillId="2" borderId="1" xfId="0" applyFont="1" applyFill="1" applyBorder="1"/>
    <xf numFmtId="0" fontId="1" fillId="2" borderId="0" xfId="0" applyFont="1" applyFill="1" applyAlignment="1">
      <alignment vertical="center"/>
    </xf>
    <xf numFmtId="0" fontId="0" fillId="2" borderId="0" xfId="0" applyFont="1" applyFill="1" applyAlignment="1">
      <alignment horizontal="right" vertical="center"/>
    </xf>
    <xf numFmtId="0" fontId="0" fillId="2" borderId="0" xfId="0" applyFont="1" applyFill="1" applyAlignment="1">
      <alignment horizontal="right"/>
    </xf>
    <xf numFmtId="3" fontId="0" fillId="2" borderId="0" xfId="0" applyNumberFormat="1" applyFont="1" applyFill="1" applyBorder="1" applyAlignment="1">
      <alignment horizontal="right" vertical="center" wrapText="1"/>
    </xf>
    <xf numFmtId="49" fontId="0" fillId="0" borderId="0" xfId="0" applyNumberFormat="1"/>
    <xf numFmtId="3" fontId="0" fillId="2" borderId="1" xfId="0" applyNumberFormat="1" applyFill="1" applyBorder="1"/>
    <xf numFmtId="0" fontId="0" fillId="2" borderId="1" xfId="0" applyFont="1" applyFill="1" applyBorder="1" applyAlignment="1">
      <alignment wrapText="1"/>
    </xf>
    <xf numFmtId="49" fontId="0" fillId="2" borderId="0" xfId="0" applyNumberFormat="1" applyFill="1"/>
    <xf numFmtId="0" fontId="1" fillId="2" borderId="0" xfId="0" applyFont="1" applyFill="1"/>
    <xf numFmtId="3" fontId="1" fillId="2" borderId="0" xfId="0" applyNumberFormat="1" applyFont="1" applyFill="1" applyBorder="1" applyAlignment="1">
      <alignment horizontal="right" vertical="center" wrapText="1"/>
    </xf>
    <xf numFmtId="3" fontId="0" fillId="2" borderId="1" xfId="0" applyNumberFormat="1" applyFont="1" applyFill="1" applyBorder="1" applyAlignment="1">
      <alignment horizontal="left" vertical="center"/>
    </xf>
    <xf numFmtId="3" fontId="0" fillId="2" borderId="0" xfId="0" applyNumberFormat="1" applyFill="1"/>
    <xf numFmtId="0" fontId="1" fillId="2" borderId="2" xfId="0" applyFont="1" applyFill="1" applyBorder="1" applyAlignment="1">
      <alignment horizontal="right" vertical="center" wrapText="1"/>
    </xf>
    <xf numFmtId="0" fontId="0" fillId="2" borderId="2" xfId="0" applyFont="1" applyFill="1" applyBorder="1" applyAlignment="1">
      <alignment horizontal="right" vertical="center" wrapText="1"/>
    </xf>
    <xf numFmtId="0" fontId="0" fillId="2" borderId="0" xfId="0" applyFill="1" applyAlignment="1">
      <alignment vertical="top" wrapText="1"/>
    </xf>
    <xf numFmtId="0" fontId="6" fillId="0" borderId="0" xfId="0" applyNumberFormat="1" applyFont="1" applyFill="1" applyAlignment="1">
      <alignment horizontal="right" wrapText="1"/>
    </xf>
    <xf numFmtId="3" fontId="7" fillId="0" borderId="0" xfId="0" applyNumberFormat="1" applyFont="1" applyFill="1"/>
    <xf numFmtId="3" fontId="0" fillId="0" borderId="0" xfId="0" applyNumberFormat="1"/>
    <xf numFmtId="0" fontId="0" fillId="2" borderId="0" xfId="0" applyFont="1" applyFill="1" applyBorder="1"/>
    <xf numFmtId="3" fontId="0" fillId="2" borderId="1" xfId="0" applyNumberFormat="1" applyFont="1" applyFill="1" applyBorder="1" applyAlignment="1">
      <alignment horizontal="right" vertical="center"/>
    </xf>
    <xf numFmtId="164" fontId="1" fillId="2" borderId="0" xfId="0" applyNumberFormat="1" applyFont="1" applyFill="1" applyAlignment="1">
      <alignment horizontal="right"/>
    </xf>
    <xf numFmtId="164" fontId="0" fillId="2" borderId="0" xfId="0" applyNumberFormat="1" applyFont="1" applyFill="1" applyAlignment="1">
      <alignment horizontal="right"/>
    </xf>
    <xf numFmtId="0" fontId="0" fillId="2" borderId="0" xfId="0" applyFill="1" applyAlignment="1">
      <alignment horizontal="left" wrapText="1"/>
    </xf>
    <xf numFmtId="0" fontId="1" fillId="2" borderId="0" xfId="0" applyFont="1" applyFill="1" applyAlignment="1">
      <alignment horizontal="left" vertical="top"/>
    </xf>
    <xf numFmtId="0" fontId="0" fillId="2" borderId="2" xfId="0" applyFont="1" applyFill="1" applyBorder="1" applyAlignment="1">
      <alignment wrapText="1"/>
    </xf>
    <xf numFmtId="0" fontId="0" fillId="2" borderId="2" xfId="0" applyFont="1" applyFill="1" applyBorder="1" applyAlignment="1">
      <alignment horizontal="right" wrapText="1"/>
    </xf>
    <xf numFmtId="0" fontId="0" fillId="0" borderId="0" xfId="0" applyAlignment="1">
      <alignment horizontal="right"/>
    </xf>
    <xf numFmtId="9" fontId="0" fillId="2" borderId="0" xfId="2" applyFont="1" applyFill="1"/>
    <xf numFmtId="0" fontId="9" fillId="2" borderId="0" xfId="0" applyFont="1" applyFill="1"/>
    <xf numFmtId="0" fontId="0" fillId="2" borderId="0" xfId="0" applyFill="1" applyAlignment="1">
      <alignment horizontal="left" wrapText="1"/>
    </xf>
    <xf numFmtId="0" fontId="0" fillId="2" borderId="0" xfId="0" applyFill="1" applyAlignment="1">
      <alignment horizontal="right"/>
    </xf>
    <xf numFmtId="3" fontId="1" fillId="2" borderId="1" xfId="0" applyNumberFormat="1" applyFont="1" applyFill="1" applyBorder="1" applyAlignment="1">
      <alignment horizontal="right" vertical="center" wrapText="1"/>
    </xf>
    <xf numFmtId="3" fontId="0" fillId="2" borderId="1" xfId="0" applyNumberFormat="1" applyFont="1" applyFill="1" applyBorder="1" applyAlignment="1">
      <alignment horizontal="right" vertical="center" wrapText="1"/>
    </xf>
    <xf numFmtId="3" fontId="0" fillId="2" borderId="0" xfId="0" applyNumberFormat="1" applyFont="1" applyFill="1" applyBorder="1" applyAlignment="1">
      <alignment horizontal="left" vertical="center" wrapText="1"/>
    </xf>
    <xf numFmtId="3" fontId="0" fillId="2" borderId="1" xfId="0" applyNumberFormat="1" applyFont="1" applyFill="1" applyBorder="1" applyAlignment="1">
      <alignment horizontal="left" vertical="center" wrapText="1"/>
    </xf>
    <xf numFmtId="3" fontId="1" fillId="2" borderId="0" xfId="0" applyNumberFormat="1" applyFont="1" applyFill="1" applyBorder="1" applyAlignment="1">
      <alignment horizontal="left" vertical="center" wrapText="1"/>
    </xf>
    <xf numFmtId="165" fontId="1" fillId="2" borderId="0" xfId="0" applyNumberFormat="1" applyFont="1" applyFill="1" applyBorder="1" applyAlignment="1">
      <alignment horizontal="right" vertical="center" wrapText="1"/>
    </xf>
    <xf numFmtId="165" fontId="0" fillId="2" borderId="0" xfId="0" applyNumberFormat="1" applyFont="1" applyFill="1" applyBorder="1" applyAlignment="1">
      <alignment horizontal="right" vertical="center" wrapText="1"/>
    </xf>
    <xf numFmtId="165" fontId="0" fillId="2" borderId="1" xfId="0" applyNumberFormat="1" applyFont="1" applyFill="1" applyBorder="1" applyAlignment="1">
      <alignment horizontal="right" vertical="center" wrapText="1"/>
    </xf>
    <xf numFmtId="0" fontId="10" fillId="2" borderId="0" xfId="0" applyFont="1" applyFill="1" applyAlignment="1">
      <alignment vertical="center"/>
    </xf>
    <xf numFmtId="164" fontId="0" fillId="2" borderId="0" xfId="0" applyNumberFormat="1" applyFill="1"/>
    <xf numFmtId="0" fontId="0" fillId="2" borderId="0" xfId="0" applyFill="1" applyAlignment="1">
      <alignment horizontal="left" wrapText="1"/>
    </xf>
    <xf numFmtId="0" fontId="10" fillId="0" borderId="0" xfId="0" applyFont="1"/>
    <xf numFmtId="3" fontId="10" fillId="0" borderId="0" xfId="0" applyNumberFormat="1" applyFont="1"/>
    <xf numFmtId="2" fontId="10" fillId="0" borderId="0" xfId="0" applyNumberFormat="1" applyFont="1"/>
    <xf numFmtId="0" fontId="11" fillId="0" borderId="0" xfId="0" applyFont="1"/>
    <xf numFmtId="3" fontId="11" fillId="0" borderId="0" xfId="0" applyNumberFormat="1" applyFont="1"/>
    <xf numFmtId="2" fontId="11" fillId="0" borderId="0" xfId="0" applyNumberFormat="1" applyFont="1"/>
    <xf numFmtId="0" fontId="0" fillId="2" borderId="0" xfId="0" applyFill="1" applyAlignment="1"/>
    <xf numFmtId="0" fontId="5" fillId="2" borderId="0" xfId="1" applyFill="1" applyAlignment="1"/>
    <xf numFmtId="0" fontId="9" fillId="2" borderId="0" xfId="0" applyFont="1" applyFill="1" applyAlignment="1">
      <alignment horizontal="right"/>
    </xf>
    <xf numFmtId="0" fontId="9" fillId="2" borderId="0" xfId="0" applyFont="1" applyFill="1" applyAlignment="1"/>
    <xf numFmtId="0" fontId="5" fillId="2" borderId="0" xfId="1" applyFont="1" applyFill="1" applyAlignment="1"/>
    <xf numFmtId="0" fontId="5" fillId="2" borderId="0" xfId="1" applyFill="1" applyAlignment="1">
      <alignment vertical="top"/>
    </xf>
    <xf numFmtId="0" fontId="16" fillId="0" borderId="0" xfId="6" applyFont="1" applyFill="1" applyAlignment="1">
      <alignment vertical="center"/>
    </xf>
    <xf numFmtId="0" fontId="17" fillId="0" borderId="0" xfId="5" applyFont="1" applyFill="1" applyAlignment="1"/>
    <xf numFmtId="0" fontId="3" fillId="3" borderId="0" xfId="0" applyFont="1" applyFill="1" applyAlignment="1"/>
    <xf numFmtId="0" fontId="0" fillId="2" borderId="0" xfId="0" applyFill="1" applyAlignment="1">
      <alignment vertical="top"/>
    </xf>
    <xf numFmtId="0" fontId="1" fillId="4" borderId="0" xfId="0" applyFont="1" applyFill="1" applyAlignment="1">
      <alignment vertical="center"/>
    </xf>
    <xf numFmtId="0" fontId="1" fillId="4" borderId="0" xfId="0" applyFont="1" applyFill="1" applyAlignment="1">
      <alignment vertical="top"/>
    </xf>
    <xf numFmtId="0" fontId="5" fillId="2" borderId="0" xfId="1" applyFill="1" applyAlignment="1">
      <alignment horizontal="right"/>
    </xf>
    <xf numFmtId="0" fontId="1" fillId="0" borderId="0" xfId="0" applyFont="1"/>
    <xf numFmtId="0" fontId="0" fillId="2" borderId="0" xfId="0" applyFill="1" applyAlignment="1">
      <alignment horizontal="left"/>
    </xf>
    <xf numFmtId="0" fontId="5" fillId="2" borderId="0" xfId="1" applyFill="1" applyAlignment="1">
      <alignment horizontal="right"/>
    </xf>
    <xf numFmtId="0" fontId="0" fillId="2" borderId="0" xfId="0" applyFill="1" applyAlignment="1">
      <alignment horizontal="right"/>
    </xf>
    <xf numFmtId="0" fontId="9" fillId="0" borderId="0" xfId="0" applyFont="1"/>
    <xf numFmtId="166" fontId="0" fillId="0" borderId="0" xfId="15" applyNumberFormat="1" applyFont="1"/>
    <xf numFmtId="167" fontId="0" fillId="0" borderId="0" xfId="15" applyNumberFormat="1" applyFont="1"/>
    <xf numFmtId="1" fontId="0" fillId="0" borderId="0" xfId="0" applyNumberFormat="1"/>
    <xf numFmtId="0" fontId="5" fillId="0" borderId="0" xfId="1" applyAlignment="1"/>
    <xf numFmtId="0" fontId="1" fillId="2" borderId="0" xfId="0" applyFont="1" applyFill="1" applyAlignment="1"/>
    <xf numFmtId="0" fontId="2" fillId="2" borderId="0" xfId="0" applyFont="1" applyFill="1" applyAlignment="1"/>
    <xf numFmtId="0" fontId="0" fillId="0" borderId="0" xfId="0" applyFill="1" applyBorder="1"/>
    <xf numFmtId="49" fontId="0" fillId="0" borderId="0" xfId="0" applyNumberFormat="1" applyFill="1" applyBorder="1"/>
    <xf numFmtId="2" fontId="0" fillId="0" borderId="0" xfId="0" applyNumberFormat="1" applyFill="1" applyBorder="1"/>
    <xf numFmtId="49" fontId="0" fillId="0" borderId="0" xfId="0" applyNumberFormat="1" applyFill="1" applyBorder="1" applyAlignment="1">
      <alignment horizontal="right"/>
    </xf>
    <xf numFmtId="0" fontId="30" fillId="3" borderId="0" xfId="0" applyFont="1" applyFill="1" applyAlignment="1"/>
    <xf numFmtId="0" fontId="0" fillId="2" borderId="0" xfId="0" applyFill="1" applyAlignment="1">
      <alignment horizontal="right"/>
    </xf>
    <xf numFmtId="0" fontId="35" fillId="0" borderId="0" xfId="16"/>
    <xf numFmtId="0" fontId="0" fillId="0" borderId="0" xfId="0" applyAlignment="1">
      <alignment horizontal="left"/>
    </xf>
    <xf numFmtId="0" fontId="13" fillId="0" borderId="0" xfId="5" applyFont="1" applyFill="1" applyAlignment="1"/>
    <xf numFmtId="0" fontId="14" fillId="0" borderId="0" xfId="6" applyFont="1" applyFill="1" applyAlignment="1">
      <alignment vertical="center"/>
    </xf>
    <xf numFmtId="0" fontId="15" fillId="0" borderId="0" xfId="5" applyFont="1" applyFill="1" applyAlignment="1"/>
    <xf numFmtId="0" fontId="12" fillId="0" borderId="0" xfId="5" applyFont="1" applyFill="1" applyAlignment="1"/>
    <xf numFmtId="0" fontId="18" fillId="0" borderId="0" xfId="7" applyFont="1" applyFill="1" applyAlignment="1"/>
    <xf numFmtId="0" fontId="12" fillId="0" borderId="0" xfId="8" applyFont="1" applyFill="1"/>
    <xf numFmtId="0" fontId="22" fillId="0" borderId="0" xfId="9" applyFont="1" applyFill="1" applyAlignment="1"/>
    <xf numFmtId="0" fontId="18" fillId="0" borderId="0" xfId="1" applyFont="1" applyFill="1" applyAlignment="1"/>
    <xf numFmtId="0" fontId="12" fillId="0" borderId="0" xfId="8" applyFont="1" applyFill="1" applyAlignment="1"/>
    <xf numFmtId="0" fontId="24" fillId="0" borderId="0" xfId="10" applyFont="1" applyFill="1" applyAlignment="1"/>
    <xf numFmtId="0" fontId="25" fillId="0" borderId="0" xfId="6" applyFont="1" applyFill="1" applyAlignment="1"/>
    <xf numFmtId="0" fontId="32" fillId="0" borderId="0" xfId="6" applyFont="1" applyFill="1"/>
    <xf numFmtId="0" fontId="26" fillId="0" borderId="0" xfId="6" applyFont="1" applyFill="1" applyAlignment="1"/>
    <xf numFmtId="0" fontId="27" fillId="0" borderId="0" xfId="9" applyFont="1" applyFill="1" applyAlignment="1"/>
    <xf numFmtId="0" fontId="25" fillId="0" borderId="0" xfId="11" applyFont="1" applyFill="1" applyAlignment="1">
      <alignment wrapText="1"/>
    </xf>
    <xf numFmtId="0" fontId="27" fillId="0" borderId="0" xfId="12" applyFont="1" applyFill="1" applyAlignment="1">
      <alignment vertical="center"/>
    </xf>
    <xf numFmtId="0" fontId="29" fillId="0" borderId="0" xfId="13" applyFont="1" applyFill="1"/>
    <xf numFmtId="0" fontId="19" fillId="0" borderId="0" xfId="13" applyFill="1"/>
    <xf numFmtId="0" fontId="26" fillId="0" borderId="0" xfId="11" applyFont="1" applyFill="1" applyAlignment="1"/>
    <xf numFmtId="0" fontId="26" fillId="0" borderId="0" xfId="11" applyFont="1" applyFill="1" applyAlignment="1">
      <alignment horizontal="left"/>
    </xf>
    <xf numFmtId="0" fontId="33" fillId="0" borderId="0" xfId="11" applyFont="1" applyFill="1"/>
    <xf numFmtId="0" fontId="26" fillId="0" borderId="0" xfId="11" applyFont="1" applyFill="1"/>
    <xf numFmtId="0" fontId="26" fillId="0" borderId="0" xfId="6" applyFont="1" applyFill="1" applyAlignment="1">
      <alignment horizontal="left"/>
    </xf>
    <xf numFmtId="0" fontId="25" fillId="0" borderId="0" xfId="11" applyFont="1" applyFill="1" applyAlignment="1">
      <alignment horizontal="left" wrapText="1"/>
    </xf>
    <xf numFmtId="0" fontId="26" fillId="0" borderId="0" xfId="14" applyFont="1" applyFill="1" applyAlignment="1">
      <alignment horizontal="left" vertical="center" wrapText="1"/>
    </xf>
    <xf numFmtId="0" fontId="28" fillId="0" borderId="0" xfId="0" applyFont="1" applyFill="1" applyAlignment="1">
      <alignment vertical="center"/>
    </xf>
    <xf numFmtId="1" fontId="26" fillId="0" borderId="0" xfId="14" applyNumberFormat="1" applyFont="1" applyFill="1" applyAlignment="1">
      <alignment horizontal="left" vertical="center"/>
    </xf>
    <xf numFmtId="0" fontId="26" fillId="0" borderId="0" xfId="13" applyFont="1" applyFill="1" applyAlignment="1">
      <alignment vertical="center"/>
    </xf>
    <xf numFmtId="0" fontId="29" fillId="0" borderId="0" xfId="13" applyFont="1" applyFill="1" applyAlignment="1">
      <alignment wrapText="1"/>
    </xf>
    <xf numFmtId="0" fontId="29" fillId="0" borderId="0" xfId="13" applyFont="1" applyFill="1" applyAlignment="1">
      <alignment horizontal="left"/>
    </xf>
    <xf numFmtId="0" fontId="0" fillId="2" borderId="0" xfId="0" applyNumberFormat="1" applyFill="1" applyAlignment="1">
      <alignment horizontal="right"/>
    </xf>
    <xf numFmtId="3" fontId="1" fillId="2" borderId="0" xfId="0" applyNumberFormat="1" applyFont="1" applyFill="1" applyBorder="1" applyAlignment="1">
      <alignment horizontal="left"/>
    </xf>
    <xf numFmtId="0" fontId="12" fillId="0" borderId="0" xfId="5" applyFont="1" applyFill="1"/>
    <xf numFmtId="0" fontId="35" fillId="5" borderId="0" xfId="16" applyNumberFormat="1" applyFill="1"/>
    <xf numFmtId="0" fontId="35" fillId="0" borderId="0" xfId="16" applyFill="1"/>
    <xf numFmtId="0" fontId="0" fillId="2" borderId="0" xfId="0" applyFill="1" applyBorder="1"/>
    <xf numFmtId="0" fontId="0" fillId="2" borderId="0" xfId="0" applyFill="1" applyAlignment="1">
      <alignment horizontal="left"/>
    </xf>
    <xf numFmtId="0" fontId="3" fillId="2" borderId="0" xfId="0" applyFont="1" applyFill="1" applyAlignment="1">
      <alignment horizontal="left"/>
    </xf>
    <xf numFmtId="0" fontId="1" fillId="4" borderId="0" xfId="0" applyFont="1" applyFill="1" applyAlignment="1">
      <alignment horizontal="center" vertical="center"/>
    </xf>
    <xf numFmtId="0" fontId="0" fillId="2" borderId="0" xfId="0" applyFill="1" applyAlignment="1">
      <alignment horizontal="left" wrapText="1"/>
    </xf>
    <xf numFmtId="0" fontId="0" fillId="2" borderId="0" xfId="0" applyFill="1" applyAlignment="1">
      <alignment horizontal="left" vertical="top" wrapText="1"/>
    </xf>
    <xf numFmtId="0" fontId="5" fillId="2" borderId="0" xfId="1" applyFill="1" applyAlignment="1">
      <alignment horizontal="left" vertical="top"/>
    </xf>
    <xf numFmtId="0" fontId="9" fillId="2" borderId="0" xfId="0" applyFont="1" applyFill="1" applyAlignment="1">
      <alignment horizontal="left"/>
    </xf>
    <xf numFmtId="0" fontId="5" fillId="2" borderId="0" xfId="1" applyFont="1" applyFill="1" applyAlignment="1">
      <alignment horizontal="left"/>
    </xf>
    <xf numFmtId="0" fontId="5" fillId="2" borderId="0" xfId="1" applyFill="1" applyAlignment="1">
      <alignment horizontal="right"/>
    </xf>
    <xf numFmtId="0" fontId="5" fillId="2" borderId="0" xfId="1" applyFill="1" applyAlignment="1">
      <alignment horizontal="left"/>
    </xf>
    <xf numFmtId="0" fontId="0" fillId="2" borderId="0" xfId="0" applyFill="1" applyAlignment="1">
      <alignment horizontal="right"/>
    </xf>
  </cellXfs>
  <cellStyles count="17">
    <cellStyle name="Comma" xfId="15" builtinId="3"/>
    <cellStyle name="Hyperlink" xfId="1" builtinId="8"/>
    <cellStyle name="Hyperlink 2" xfId="7" xr:uid="{67D4AA40-DCA5-4E73-BB63-45628A004347}"/>
    <cellStyle name="Hyperlink 2 2" xfId="9" xr:uid="{B8D7602A-381B-4BB2-B06C-313A64774433}"/>
    <cellStyle name="Hyperlink 2 2 2" xfId="12" xr:uid="{72E77F47-92BA-4DE3-8DF6-7FF3D6AD3503}"/>
    <cellStyle name="Hyperlink 3" xfId="10" xr:uid="{5B1DEB8E-4FF4-4980-B704-E81A58445FE7}"/>
    <cellStyle name="Normal" xfId="0" builtinId="0"/>
    <cellStyle name="Normal 2" xfId="16" xr:uid="{5C0D411E-D2E8-46E0-8E9F-6D59D4480990}"/>
    <cellStyle name="Normal 2 2" xfId="4" xr:uid="{00000000-0005-0000-0000-000002000000}"/>
    <cellStyle name="Normal 2 2 2 2" xfId="6" xr:uid="{4E903501-703F-412E-8E63-E197032CF2E8}"/>
    <cellStyle name="Normal 2 3" xfId="11" xr:uid="{242F8F46-782F-49B1-94B2-EBDE566D9793}"/>
    <cellStyle name="Normal 2 4" xfId="14" xr:uid="{F76FFD48-9748-4A92-B28E-993E275E8973}"/>
    <cellStyle name="Normal 5" xfId="3" xr:uid="{00000000-0005-0000-0000-000003000000}"/>
    <cellStyle name="Normal 5 2" xfId="13" xr:uid="{FA03D67D-725B-4109-9C92-01194F326AAA}"/>
    <cellStyle name="Normal 6 2" xfId="5" xr:uid="{6CD64A56-54A4-49F1-A94D-B5323CCB26AB}"/>
    <cellStyle name="Normal 7 2" xfId="8" xr:uid="{5185923F-1F4E-4A83-B624-A7562FD7245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75A5A8B4-736C-4D0D-874A-39928B447C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oneCellAnchor>
    <xdr:from>
      <xdr:col>0</xdr:col>
      <xdr:colOff>4591050</xdr:colOff>
      <xdr:row>0</xdr:row>
      <xdr:rowOff>38100</xdr:rowOff>
    </xdr:from>
    <xdr:ext cx="996311" cy="969648"/>
    <xdr:pic>
      <xdr:nvPicPr>
        <xdr:cNvPr id="3" name="Picture 5">
          <a:extLst>
            <a:ext uri="{FF2B5EF4-FFF2-40B4-BE49-F238E27FC236}">
              <a16:creationId xmlns:a16="http://schemas.microsoft.com/office/drawing/2014/main" id="{0FC3581D-84F8-499A-84E2-CBC7A7F9640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4591050" y="3810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30748</xdr:colOff>
      <xdr:row>0</xdr:row>
      <xdr:rowOff>142870</xdr:rowOff>
    </xdr:from>
    <xdr:ext cx="959852" cy="493457"/>
    <xdr:pic>
      <xdr:nvPicPr>
        <xdr:cNvPr id="2" name="Picture 4">
          <a:extLst>
            <a:ext uri="{FF2B5EF4-FFF2-40B4-BE49-F238E27FC236}">
              <a16:creationId xmlns:a16="http://schemas.microsoft.com/office/drawing/2014/main" id="{F8F36E7F-35FE-4E86-B57F-19E5FAE9506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022723" y="142870"/>
          <a:ext cx="959852" cy="493457"/>
        </a:xfrm>
        <a:prstGeom prst="rect">
          <a:avLst/>
        </a:prstGeom>
        <a:noFill/>
        <a:ln cap="flat">
          <a:noFill/>
        </a:ln>
      </xdr:spPr>
    </xdr:pic>
    <xdr:clientData/>
  </xdr:oneCellAnchor>
  <xdr:oneCellAnchor>
    <xdr:from>
      <xdr:col>3</xdr:col>
      <xdr:colOff>847725</xdr:colOff>
      <xdr:row>0</xdr:row>
      <xdr:rowOff>0</xdr:rowOff>
    </xdr:from>
    <xdr:ext cx="791114" cy="781336"/>
    <xdr:pic>
      <xdr:nvPicPr>
        <xdr:cNvPr id="3" name="Picture 22">
          <a:extLst>
            <a:ext uri="{FF2B5EF4-FFF2-40B4-BE49-F238E27FC236}">
              <a16:creationId xmlns:a16="http://schemas.microsoft.com/office/drawing/2014/main" id="{74FD4ADD-7601-48ED-9EC8-7BD93989675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11172825" y="0"/>
          <a:ext cx="791114" cy="781336"/>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keywords=fire&amp;amp;content_store_document_type=upcoming_statistics&amp;amp;order=release-date-oldes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www.ons.gov.uk/peoplepopulationandcommunity/populationandmigration/populationestimates" TargetMode="External"/><Relationship Id="rId5" Type="http://schemas.openxmlformats.org/officeDocument/2006/relationships/printerSettings" Target="../printerSettings/printerSettings10.bin"/><Relationship Id="rId4" Type="http://schemas.openxmlformats.org/officeDocument/2006/relationships/hyperlink" Target="https://www.gov.uk/government/collections/fire-statistics"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www.ons.gov.uk/peoplepopulationandcommunity/populationandmigration/populationestimates" TargetMode="External"/><Relationship Id="rId5" Type="http://schemas.openxmlformats.org/officeDocument/2006/relationships/printerSettings" Target="../printerSettings/printerSettings7.bin"/><Relationship Id="rId4" Type="http://schemas.openxmlformats.org/officeDocument/2006/relationships/hyperlink" Target="https://www.gov.uk/government/collections/fire-statistic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B46AC-E84A-4B44-A301-501A0E8F45E1}">
  <dimension ref="A1:K14"/>
  <sheetViews>
    <sheetView showGridLines="0" tabSelected="1" workbookViewId="0"/>
  </sheetViews>
  <sheetFormatPr defaultRowHeight="12.5"/>
  <cols>
    <col min="1" max="1" width="83.54296875" style="86" customWidth="1"/>
    <col min="2" max="255" width="9.453125" style="86" customWidth="1"/>
    <col min="256" max="256" width="2.81640625" style="86" customWidth="1"/>
    <col min="257" max="257" width="74" style="86" bestFit="1" customWidth="1"/>
    <col min="258" max="511" width="9.453125" style="86" customWidth="1"/>
    <col min="512" max="512" width="2.81640625" style="86" customWidth="1"/>
    <col min="513" max="513" width="74" style="86" bestFit="1" customWidth="1"/>
    <col min="514" max="767" width="9.453125" style="86" customWidth="1"/>
    <col min="768" max="768" width="2.81640625" style="86" customWidth="1"/>
    <col min="769" max="769" width="74" style="86" bestFit="1" customWidth="1"/>
    <col min="770" max="1023" width="9.453125" style="86" customWidth="1"/>
    <col min="1024" max="1024" width="2.81640625" style="86" customWidth="1"/>
    <col min="1025" max="1025" width="74" style="86" bestFit="1" customWidth="1"/>
    <col min="1026" max="1279" width="9.453125" style="86" customWidth="1"/>
    <col min="1280" max="1280" width="2.81640625" style="86" customWidth="1"/>
    <col min="1281" max="1281" width="74" style="86" bestFit="1" customWidth="1"/>
    <col min="1282" max="1535" width="9.453125" style="86" customWidth="1"/>
    <col min="1536" max="1536" width="2.81640625" style="86" customWidth="1"/>
    <col min="1537" max="1537" width="74" style="86" bestFit="1" customWidth="1"/>
    <col min="1538" max="1791" width="9.453125" style="86" customWidth="1"/>
    <col min="1792" max="1792" width="2.81640625" style="86" customWidth="1"/>
    <col min="1793" max="1793" width="74" style="86" bestFit="1" customWidth="1"/>
    <col min="1794" max="2047" width="9.453125" style="86" customWidth="1"/>
    <col min="2048" max="2048" width="2.81640625" style="86" customWidth="1"/>
    <col min="2049" max="2049" width="74" style="86" bestFit="1" customWidth="1"/>
    <col min="2050" max="2303" width="9.453125" style="86" customWidth="1"/>
    <col min="2304" max="2304" width="2.81640625" style="86" customWidth="1"/>
    <col min="2305" max="2305" width="74" style="86" bestFit="1" customWidth="1"/>
    <col min="2306" max="2559" width="9.453125" style="86" customWidth="1"/>
    <col min="2560" max="2560" width="2.81640625" style="86" customWidth="1"/>
    <col min="2561" max="2561" width="74" style="86" bestFit="1" customWidth="1"/>
    <col min="2562" max="2815" width="9.453125" style="86" customWidth="1"/>
    <col min="2816" max="2816" width="2.81640625" style="86" customWidth="1"/>
    <col min="2817" max="2817" width="74" style="86" bestFit="1" customWidth="1"/>
    <col min="2818" max="3071" width="9.453125" style="86" customWidth="1"/>
    <col min="3072" max="3072" width="2.81640625" style="86" customWidth="1"/>
    <col min="3073" max="3073" width="74" style="86" bestFit="1" customWidth="1"/>
    <col min="3074" max="3327" width="9.453125" style="86" customWidth="1"/>
    <col min="3328" max="3328" width="2.81640625" style="86" customWidth="1"/>
    <col min="3329" max="3329" width="74" style="86" bestFit="1" customWidth="1"/>
    <col min="3330" max="3583" width="9.453125" style="86" customWidth="1"/>
    <col min="3584" max="3584" width="2.81640625" style="86" customWidth="1"/>
    <col min="3585" max="3585" width="74" style="86" bestFit="1" customWidth="1"/>
    <col min="3586" max="3839" width="9.453125" style="86" customWidth="1"/>
    <col min="3840" max="3840" width="2.81640625" style="86" customWidth="1"/>
    <col min="3841" max="3841" width="74" style="86" bestFit="1" customWidth="1"/>
    <col min="3842" max="4095" width="9.453125" style="86" customWidth="1"/>
    <col min="4096" max="4096" width="2.81640625" style="86" customWidth="1"/>
    <col min="4097" max="4097" width="74" style="86" bestFit="1" customWidth="1"/>
    <col min="4098" max="4351" width="9.453125" style="86" customWidth="1"/>
    <col min="4352" max="4352" width="2.81640625" style="86" customWidth="1"/>
    <col min="4353" max="4353" width="74" style="86" bestFit="1" customWidth="1"/>
    <col min="4354" max="4607" width="9.453125" style="86" customWidth="1"/>
    <col min="4608" max="4608" width="2.81640625" style="86" customWidth="1"/>
    <col min="4609" max="4609" width="74" style="86" bestFit="1" customWidth="1"/>
    <col min="4610" max="4863" width="9.453125" style="86" customWidth="1"/>
    <col min="4864" max="4864" width="2.81640625" style="86" customWidth="1"/>
    <col min="4865" max="4865" width="74" style="86" bestFit="1" customWidth="1"/>
    <col min="4866" max="5119" width="9.453125" style="86" customWidth="1"/>
    <col min="5120" max="5120" width="2.81640625" style="86" customWidth="1"/>
    <col min="5121" max="5121" width="74" style="86" bestFit="1" customWidth="1"/>
    <col min="5122" max="5375" width="9.453125" style="86" customWidth="1"/>
    <col min="5376" max="5376" width="2.81640625" style="86" customWidth="1"/>
    <col min="5377" max="5377" width="74" style="86" bestFit="1" customWidth="1"/>
    <col min="5378" max="5631" width="9.453125" style="86" customWidth="1"/>
    <col min="5632" max="5632" width="2.81640625" style="86" customWidth="1"/>
    <col min="5633" max="5633" width="74" style="86" bestFit="1" customWidth="1"/>
    <col min="5634" max="5887" width="9.453125" style="86" customWidth="1"/>
    <col min="5888" max="5888" width="2.81640625" style="86" customWidth="1"/>
    <col min="5889" max="5889" width="74" style="86" bestFit="1" customWidth="1"/>
    <col min="5890" max="6143" width="9.453125" style="86" customWidth="1"/>
    <col min="6144" max="6144" width="2.81640625" style="86" customWidth="1"/>
    <col min="6145" max="6145" width="74" style="86" bestFit="1" customWidth="1"/>
    <col min="6146" max="6399" width="9.453125" style="86" customWidth="1"/>
    <col min="6400" max="6400" width="2.81640625" style="86" customWidth="1"/>
    <col min="6401" max="6401" width="74" style="86" bestFit="1" customWidth="1"/>
    <col min="6402" max="6655" width="9.453125" style="86" customWidth="1"/>
    <col min="6656" max="6656" width="2.81640625" style="86" customWidth="1"/>
    <col min="6657" max="6657" width="74" style="86" bestFit="1" customWidth="1"/>
    <col min="6658" max="6911" width="9.453125" style="86" customWidth="1"/>
    <col min="6912" max="6912" width="2.81640625" style="86" customWidth="1"/>
    <col min="6913" max="6913" width="74" style="86" bestFit="1" customWidth="1"/>
    <col min="6914" max="7167" width="9.453125" style="86" customWidth="1"/>
    <col min="7168" max="7168" width="2.81640625" style="86" customWidth="1"/>
    <col min="7169" max="7169" width="74" style="86" bestFit="1" customWidth="1"/>
    <col min="7170" max="7423" width="9.453125" style="86" customWidth="1"/>
    <col min="7424" max="7424" width="2.81640625" style="86" customWidth="1"/>
    <col min="7425" max="7425" width="74" style="86" bestFit="1" customWidth="1"/>
    <col min="7426" max="7679" width="9.453125" style="86" customWidth="1"/>
    <col min="7680" max="7680" width="2.81640625" style="86" customWidth="1"/>
    <col min="7681" max="7681" width="74" style="86" bestFit="1" customWidth="1"/>
    <col min="7682" max="7935" width="9.453125" style="86" customWidth="1"/>
    <col min="7936" max="7936" width="2.81640625" style="86" customWidth="1"/>
    <col min="7937" max="7937" width="74" style="86" bestFit="1" customWidth="1"/>
    <col min="7938" max="8191" width="9.453125" style="86" customWidth="1"/>
    <col min="8192" max="8192" width="2.81640625" style="86" customWidth="1"/>
    <col min="8193" max="8193" width="74" style="86" bestFit="1" customWidth="1"/>
    <col min="8194" max="8447" width="9.453125" style="86" customWidth="1"/>
    <col min="8448" max="8448" width="2.81640625" style="86" customWidth="1"/>
    <col min="8449" max="8449" width="74" style="86" bestFit="1" customWidth="1"/>
    <col min="8450" max="8703" width="9.453125" style="86" customWidth="1"/>
    <col min="8704" max="8704" width="2.81640625" style="86" customWidth="1"/>
    <col min="8705" max="8705" width="74" style="86" bestFit="1" customWidth="1"/>
    <col min="8706" max="8959" width="9.453125" style="86" customWidth="1"/>
    <col min="8960" max="8960" width="2.81640625" style="86" customWidth="1"/>
    <col min="8961" max="8961" width="74" style="86" bestFit="1" customWidth="1"/>
    <col min="8962" max="9215" width="9.453125" style="86" customWidth="1"/>
    <col min="9216" max="9216" width="2.81640625" style="86" customWidth="1"/>
    <col min="9217" max="9217" width="74" style="86" bestFit="1" customWidth="1"/>
    <col min="9218" max="9471" width="9.453125" style="86" customWidth="1"/>
    <col min="9472" max="9472" width="2.81640625" style="86" customWidth="1"/>
    <col min="9473" max="9473" width="74" style="86" bestFit="1" customWidth="1"/>
    <col min="9474" max="9727" width="9.453125" style="86" customWidth="1"/>
    <col min="9728" max="9728" width="2.81640625" style="86" customWidth="1"/>
    <col min="9729" max="9729" width="74" style="86" bestFit="1" customWidth="1"/>
    <col min="9730" max="9983" width="9.453125" style="86" customWidth="1"/>
    <col min="9984" max="9984" width="2.81640625" style="86" customWidth="1"/>
    <col min="9985" max="9985" width="74" style="86" bestFit="1" customWidth="1"/>
    <col min="9986" max="10239" width="9.453125" style="86" customWidth="1"/>
    <col min="10240" max="10240" width="2.81640625" style="86" customWidth="1"/>
    <col min="10241" max="10241" width="74" style="86" bestFit="1" customWidth="1"/>
    <col min="10242" max="10495" width="9.453125" style="86" customWidth="1"/>
    <col min="10496" max="10496" width="2.81640625" style="86" customWidth="1"/>
    <col min="10497" max="10497" width="74" style="86" bestFit="1" customWidth="1"/>
    <col min="10498" max="10751" width="9.453125" style="86" customWidth="1"/>
    <col min="10752" max="10752" width="2.81640625" style="86" customWidth="1"/>
    <col min="10753" max="10753" width="74" style="86" bestFit="1" customWidth="1"/>
    <col min="10754" max="11007" width="9.453125" style="86" customWidth="1"/>
    <col min="11008" max="11008" width="2.81640625" style="86" customWidth="1"/>
    <col min="11009" max="11009" width="74" style="86" bestFit="1" customWidth="1"/>
    <col min="11010" max="11263" width="9.453125" style="86" customWidth="1"/>
    <col min="11264" max="11264" width="2.81640625" style="86" customWidth="1"/>
    <col min="11265" max="11265" width="74" style="86" bestFit="1" customWidth="1"/>
    <col min="11266" max="11519" width="9.453125" style="86" customWidth="1"/>
    <col min="11520" max="11520" width="2.81640625" style="86" customWidth="1"/>
    <col min="11521" max="11521" width="74" style="86" bestFit="1" customWidth="1"/>
    <col min="11522" max="11775" width="9.453125" style="86" customWidth="1"/>
    <col min="11776" max="11776" width="2.81640625" style="86" customWidth="1"/>
    <col min="11777" max="11777" width="74" style="86" bestFit="1" customWidth="1"/>
    <col min="11778" max="12031" width="9.453125" style="86" customWidth="1"/>
    <col min="12032" max="12032" width="2.81640625" style="86" customWidth="1"/>
    <col min="12033" max="12033" width="74" style="86" bestFit="1" customWidth="1"/>
    <col min="12034" max="12287" width="9.453125" style="86" customWidth="1"/>
    <col min="12288" max="12288" width="2.81640625" style="86" customWidth="1"/>
    <col min="12289" max="12289" width="74" style="86" bestFit="1" customWidth="1"/>
    <col min="12290" max="12543" width="9.453125" style="86" customWidth="1"/>
    <col min="12544" max="12544" width="2.81640625" style="86" customWidth="1"/>
    <col min="12545" max="12545" width="74" style="86" bestFit="1" customWidth="1"/>
    <col min="12546" max="12799" width="9.453125" style="86" customWidth="1"/>
    <col min="12800" max="12800" width="2.81640625" style="86" customWidth="1"/>
    <col min="12801" max="12801" width="74" style="86" bestFit="1" customWidth="1"/>
    <col min="12802" max="13055" width="9.453125" style="86" customWidth="1"/>
    <col min="13056" max="13056" width="2.81640625" style="86" customWidth="1"/>
    <col min="13057" max="13057" width="74" style="86" bestFit="1" customWidth="1"/>
    <col min="13058" max="13311" width="9.453125" style="86" customWidth="1"/>
    <col min="13312" max="13312" width="2.81640625" style="86" customWidth="1"/>
    <col min="13313" max="13313" width="74" style="86" bestFit="1" customWidth="1"/>
    <col min="13314" max="13567" width="9.453125" style="86" customWidth="1"/>
    <col min="13568" max="13568" width="2.81640625" style="86" customWidth="1"/>
    <col min="13569" max="13569" width="74" style="86" bestFit="1" customWidth="1"/>
    <col min="13570" max="13823" width="9.453125" style="86" customWidth="1"/>
    <col min="13824" max="13824" width="2.81640625" style="86" customWidth="1"/>
    <col min="13825" max="13825" width="74" style="86" bestFit="1" customWidth="1"/>
    <col min="13826" max="14079" width="9.453125" style="86" customWidth="1"/>
    <col min="14080" max="14080" width="2.81640625" style="86" customWidth="1"/>
    <col min="14081" max="14081" width="74" style="86" bestFit="1" customWidth="1"/>
    <col min="14082" max="14335" width="9.453125" style="86" customWidth="1"/>
    <col min="14336" max="14336" width="2.81640625" style="86" customWidth="1"/>
    <col min="14337" max="14337" width="74" style="86" bestFit="1" customWidth="1"/>
    <col min="14338" max="14591" width="9.453125" style="86" customWidth="1"/>
    <col min="14592" max="14592" width="2.81640625" style="86" customWidth="1"/>
    <col min="14593" max="14593" width="74" style="86" bestFit="1" customWidth="1"/>
    <col min="14594" max="14847" width="9.453125" style="86" customWidth="1"/>
    <col min="14848" max="14848" width="2.81640625" style="86" customWidth="1"/>
    <col min="14849" max="14849" width="74" style="86" bestFit="1" customWidth="1"/>
    <col min="14850" max="15103" width="9.453125" style="86" customWidth="1"/>
    <col min="15104" max="15104" width="2.81640625" style="86" customWidth="1"/>
    <col min="15105" max="15105" width="74" style="86" bestFit="1" customWidth="1"/>
    <col min="15106" max="15359" width="9.453125" style="86" customWidth="1"/>
    <col min="15360" max="15360" width="2.81640625" style="86" customWidth="1"/>
    <col min="15361" max="15361" width="74" style="86" bestFit="1" customWidth="1"/>
    <col min="15362" max="15615" width="9.453125" style="86" customWidth="1"/>
    <col min="15616" max="15616" width="2.81640625" style="86" customWidth="1"/>
    <col min="15617" max="15617" width="74" style="86" bestFit="1" customWidth="1"/>
    <col min="15618" max="15871" width="9.453125" style="86" customWidth="1"/>
    <col min="15872" max="15872" width="2.81640625" style="86" customWidth="1"/>
    <col min="15873" max="15873" width="74" style="86" bestFit="1" customWidth="1"/>
    <col min="15874" max="16127" width="9.453125" style="86" customWidth="1"/>
    <col min="16128" max="16128" width="2.81640625" style="86" customWidth="1"/>
    <col min="16129" max="16129" width="74" style="86" bestFit="1" customWidth="1"/>
    <col min="16130" max="16384" width="9.453125" style="86" customWidth="1"/>
  </cols>
  <sheetData>
    <row r="1" spans="1:11" ht="84" customHeight="1"/>
    <row r="2" spans="1:11" ht="22.5">
      <c r="A2" s="87" t="s">
        <v>75</v>
      </c>
    </row>
    <row r="3" spans="1:11" ht="22.5">
      <c r="A3" s="87" t="s">
        <v>187</v>
      </c>
    </row>
    <row r="4" spans="1:11" ht="45" customHeight="1">
      <c r="A4" s="88" t="s">
        <v>95</v>
      </c>
      <c r="C4" s="60"/>
      <c r="K4" s="61"/>
    </row>
    <row r="5" spans="1:11" ht="32.25" customHeight="1">
      <c r="A5" s="89" t="s">
        <v>304</v>
      </c>
      <c r="B5" s="89"/>
    </row>
    <row r="6" spans="1:11" ht="15.5">
      <c r="A6" s="90" t="s">
        <v>76</v>
      </c>
      <c r="B6" s="89"/>
    </row>
    <row r="7" spans="1:11" ht="15.5">
      <c r="A7" s="91" t="s">
        <v>115</v>
      </c>
      <c r="B7" s="92"/>
    </row>
    <row r="8" spans="1:11" ht="28.5" customHeight="1">
      <c r="A8" s="93" t="s">
        <v>188</v>
      </c>
      <c r="B8" s="94"/>
    </row>
    <row r="9" spans="1:11" ht="15.5">
      <c r="A9" s="93" t="s">
        <v>189</v>
      </c>
      <c r="B9" s="94"/>
    </row>
    <row r="10" spans="1:11" ht="30" customHeight="1">
      <c r="A10" s="118" t="s">
        <v>190</v>
      </c>
    </row>
    <row r="11" spans="1:11" ht="15.5">
      <c r="A11" s="95" t="s">
        <v>77</v>
      </c>
    </row>
    <row r="12" spans="1:11" ht="26.25" customHeight="1">
      <c r="A12" s="118" t="s">
        <v>78</v>
      </c>
    </row>
    <row r="13" spans="1:11" ht="15.5">
      <c r="A13" s="118" t="s">
        <v>113</v>
      </c>
    </row>
    <row r="14" spans="1:11" ht="15.5">
      <c r="A14" s="95" t="s">
        <v>114</v>
      </c>
    </row>
  </sheetData>
  <hyperlinks>
    <hyperlink ref="A6" r:id="rId1" xr:uid="{812A2260-646C-47DA-820C-90E2733A362A}"/>
    <hyperlink ref="A11" location="Contents!A1" display="Contents" xr:uid="{21E419C0-59A1-440F-8B12-94298A4B566E}"/>
    <hyperlink ref="A14" r:id="rId2" display="If you find any problems, or have any feedback, relating to accessibility please email us at firestatistics@homeoffice.gov.uk" xr:uid="{E0A114EE-5684-441C-B91F-D37ECB283557}"/>
    <hyperlink ref="A8" r:id="rId3" display="Published: 31 September 2021" xr:uid="{8899C54B-1338-4AC8-8830-00F85EFC3A17}"/>
    <hyperlink ref="A9" r:id="rId4" xr:uid="{9DEC8317-E3BC-44FB-AF2A-E4498B4F9C40}"/>
  </hyperlinks>
  <pageMargins left="0.70000000000000007" right="0.70000000000000007" top="0.75" bottom="0.75" header="0.30000000000000004" footer="0.30000000000000004"/>
  <pageSetup paperSize="9" fitToWidth="0"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O42"/>
  <sheetViews>
    <sheetView workbookViewId="0">
      <selection activeCell="A4" sqref="A4:F4"/>
    </sheetView>
  </sheetViews>
  <sheetFormatPr defaultColWidth="9.1796875" defaultRowHeight="14.5"/>
  <cols>
    <col min="1" max="5" width="11.1796875" style="1" customWidth="1"/>
    <col min="6" max="6" width="12" style="1" customWidth="1"/>
    <col min="7" max="9" width="11.1796875" style="1" customWidth="1"/>
    <col min="10" max="10" width="7.81640625" style="1" customWidth="1"/>
    <col min="11" max="11" width="11.1796875" style="1" customWidth="1"/>
    <col min="12" max="12" width="18.1796875" style="1" customWidth="1"/>
    <col min="13" max="13" width="9.1796875" style="1"/>
    <col min="14" max="14" width="11.1796875" style="1" hidden="1" customWidth="1"/>
    <col min="15" max="15" width="7.81640625" style="1" hidden="1" customWidth="1"/>
    <col min="16" max="16384" width="9.1796875" style="1"/>
  </cols>
  <sheetData>
    <row r="1" spans="1:15" ht="18.75" customHeight="1">
      <c r="A1" s="123"/>
      <c r="B1" s="123"/>
      <c r="C1" s="123"/>
      <c r="D1" s="123"/>
      <c r="E1" s="123"/>
      <c r="F1" s="123"/>
      <c r="G1" s="123"/>
      <c r="H1" s="123"/>
      <c r="I1" s="123"/>
      <c r="J1" s="123"/>
      <c r="K1" s="123"/>
      <c r="L1" s="123"/>
    </row>
    <row r="2" spans="1:15">
      <c r="A2" s="2"/>
      <c r="B2" s="2"/>
      <c r="C2" s="2"/>
      <c r="D2" s="2"/>
      <c r="E2" s="2"/>
      <c r="F2" s="2"/>
      <c r="G2" s="3"/>
      <c r="H2" s="3"/>
      <c r="I2" s="3"/>
      <c r="J2" s="3"/>
      <c r="K2" s="3"/>
    </row>
    <row r="3" spans="1:15">
      <c r="A3" s="6"/>
      <c r="C3" s="2"/>
      <c r="D3" s="2"/>
      <c r="E3" s="2"/>
      <c r="F3" s="2"/>
      <c r="G3" s="2"/>
      <c r="H3" s="2"/>
      <c r="I3" s="2"/>
      <c r="J3" s="3"/>
      <c r="K3" s="3"/>
    </row>
    <row r="4" spans="1:15">
      <c r="A4" s="124" t="str">
        <f>FIRE0503b!A3</f>
        <v>2022/23</v>
      </c>
      <c r="B4" s="124"/>
      <c r="C4" s="124"/>
      <c r="D4" s="124"/>
      <c r="E4" s="124"/>
      <c r="F4" s="124"/>
      <c r="G4" s="2"/>
      <c r="H4" s="2"/>
      <c r="I4" s="7"/>
      <c r="J4" s="3"/>
      <c r="K4" s="3"/>
      <c r="N4" t="s">
        <v>20</v>
      </c>
      <c r="O4" s="1" t="s">
        <v>60</v>
      </c>
    </row>
    <row r="5" spans="1:15">
      <c r="A5" s="124" t="str">
        <f>FIRE0503b!A4</f>
        <v>All genders</v>
      </c>
      <c r="B5" s="124"/>
      <c r="C5" s="124"/>
      <c r="D5" s="124"/>
      <c r="E5" s="124"/>
      <c r="F5" s="124"/>
      <c r="G5" s="4"/>
      <c r="H5" s="4"/>
      <c r="I5" s="8"/>
      <c r="N5" t="s">
        <v>13</v>
      </c>
      <c r="O5" s="1" t="s">
        <v>55</v>
      </c>
    </row>
    <row r="6" spans="1:15">
      <c r="A6" s="29"/>
      <c r="B6" s="29"/>
      <c r="C6" s="4"/>
      <c r="D6" s="4"/>
      <c r="E6" s="4"/>
      <c r="F6" s="4"/>
      <c r="G6" s="4"/>
      <c r="H6" s="4"/>
      <c r="I6" s="8"/>
      <c r="N6" t="s">
        <v>12</v>
      </c>
      <c r="O6" t="s">
        <v>50</v>
      </c>
    </row>
    <row r="7" spans="1:15" ht="15" thickBot="1">
      <c r="A7" s="4"/>
      <c r="B7" s="5" t="s">
        <v>10</v>
      </c>
      <c r="C7" s="5"/>
      <c r="D7" s="5"/>
      <c r="E7" s="5"/>
      <c r="F7" s="5"/>
      <c r="G7" s="5"/>
      <c r="H7" s="5"/>
      <c r="I7" s="5"/>
      <c r="N7" t="s">
        <v>14</v>
      </c>
      <c r="O7" t="s">
        <v>8</v>
      </c>
    </row>
    <row r="8" spans="1:15" ht="50.25" customHeight="1" thickBot="1">
      <c r="A8" s="12" t="s">
        <v>30</v>
      </c>
      <c r="B8" s="18" t="s">
        <v>0</v>
      </c>
      <c r="C8" s="19" t="s">
        <v>21</v>
      </c>
      <c r="D8" s="19" t="s">
        <v>22</v>
      </c>
      <c r="E8" s="19" t="s">
        <v>23</v>
      </c>
      <c r="F8" s="19" t="s">
        <v>24</v>
      </c>
      <c r="G8" s="19" t="s">
        <v>1</v>
      </c>
      <c r="H8" s="19" t="s">
        <v>9</v>
      </c>
      <c r="I8" s="19" t="s">
        <v>2</v>
      </c>
      <c r="K8" s="30" t="s">
        <v>30</v>
      </c>
      <c r="L8" s="31" t="s">
        <v>47</v>
      </c>
      <c r="N8"/>
      <c r="O8" t="s">
        <v>7</v>
      </c>
    </row>
    <row r="9" spans="1:15">
      <c r="A9" s="14" t="s">
        <v>0</v>
      </c>
      <c r="B9" s="15">
        <f>IF(AND($A$4="2009/10",$A$5="All genders"),SUM(B10:B20)+'200910'!P19,SUM(B10:B20))</f>
        <v>6155</v>
      </c>
      <c r="C9" s="15">
        <f>IF(AND($A$4="2009/10",$A$5="All genders"),SUM(C10:C20)+'200910'!Q19,SUM(C10:C20))</f>
        <v>4522</v>
      </c>
      <c r="D9" s="15">
        <f>IF(AND($A$4="2009/10",$A$5="All genders"),SUM(D10:D20)+'200910'!R19,SUM(D10:D20))</f>
        <v>4321</v>
      </c>
      <c r="E9" s="15">
        <f>IF(AND($A$4="2009/10",$A$5="All genders"),SUM(E10:E20)+'200910'!S19,SUM(E10:E20))</f>
        <v>153</v>
      </c>
      <c r="F9" s="15">
        <f>IF(AND($A$4="2009/10",$A$5="All genders"),SUM(F10:F20)+'200910'!T19,SUM(F10:F20))</f>
        <v>48</v>
      </c>
      <c r="G9" s="15">
        <f>IF(AND($A$4="2009/10",$A$5="All genders"),SUM(G10:G20)+'200910'!U19,SUM(G10:G20))</f>
        <v>808</v>
      </c>
      <c r="H9" s="15">
        <f>IF(AND($A$4="2009/10",$A$5="All genders"),SUM(H10:H20)+'200910'!V19,SUM(H10:H20))</f>
        <v>460</v>
      </c>
      <c r="I9" s="15">
        <f>IF(AND($A$4="2009/10",$A$5="All genders"),SUM(I10:I20)+'200910'!W19,SUM(I10:I20))</f>
        <v>365</v>
      </c>
      <c r="K9" s="14" t="s">
        <v>0</v>
      </c>
      <c r="L9" s="26">
        <f>IF($A$5="Not known","..",(IF($B9=0, "NA",$B9/SUMPRODUCT((PopData!$A$2:$A$998=$A$4)*(PopData!$B$2:$B$998=$A$5)*(PopData!$C$2:$C$998=$A9)*(PopData!$E$2:$E$998)))))</f>
        <v>112.25309971751977</v>
      </c>
      <c r="N9"/>
      <c r="O9" t="s">
        <v>6</v>
      </c>
    </row>
    <row r="10" spans="1:15">
      <c r="A10" s="1" t="s">
        <v>15</v>
      </c>
      <c r="B10" s="15">
        <f>SUM(D10:I10)</f>
        <v>63</v>
      </c>
      <c r="C10" s="9">
        <f t="shared" ref="C10:C20" si="0">SUM(D10:F10)</f>
        <v>45</v>
      </c>
      <c r="D10" s="9" cm="1">
        <f t="array" ref="D10">IF($A$4="2009/10",IF($A$5="All genders",'200910'!R8,IF($A$5="Male",'200910'!R27,IF($A$5="Female",'200910'!R46,'200910'!R65))),IF($A$5="All genders",SUMPRODUCT(('Data - casualties'!$A$2:$A$934=FIRE0503b_raw!$A$4:$F$4)*('Data - casualties'!$B$2:$B$934=FIRE0503b_raw!D$8)*('Data - casualties'!$C$2:$C$934))+SUMPRODUCT(('Data - casualties'!$A$2:$A$934=FIRE0503b_raw!$A$4:$F$4)*('Data - casualties'!$B$2:$B$934=FIRE0503b_raw!D$8)*('Data - casualties'!$D$2:$D$934))+SUMPRODUCT(('Data - casualties'!$A$2:$A$934=FIRE0503b_raw!$A$4:$F$4)*('Data - casualties'!$B$2:$B$934=FIRE0503b_raw!D$8)*('Data - casualties'!$E$2:$E$934)),IF($A$5="Male",SUMPRODUCT(('Data - casualties'!$A$2:$A$934=FIRE0503b_raw!$A$4:$F$4)*('Data - casualties'!$B$2:$B$934=FIRE0503b_raw!D$8)*('Data - casualties'!$C$2:$C$934)),IF($A$5="Female",SUMPRODUCT(('Data - casualties'!$A$2:$A$934=FIRE0503b_raw!$A$4:$F$4)*('Data - casualties'!$B$2:$B$934=FIRE0503b_raw!D$8)*('Data - casualties'!$D$2:$D$934)),SUMPRODUCT(('Data - casualties'!$A$2:$A$934=FIRE0503b_raw!$A$4:$F$4)*('Data - casualties'!$B$2:$B$934=FIRE0503b_raw!D$8)*('Data - casualties'!$E$2:$E$934))))))</f>
        <v>42</v>
      </c>
      <c r="E10" s="9" cm="1">
        <f t="array" ref="E10">IF($A$4="2009/10",IF($A$5="All genders",'200910'!S8,IF($A$5="Male",'200910'!S27,IF($A$5="Female",'200910'!S46,'200910'!S65))),IF($A$5="All genders",SUMPRODUCT(('Data - casualties'!$A$2:$A$934=FIRE0503b_raw!$A$4:$F$4)*('Data - casualties'!$B$2:$B$934=FIRE0503b_raw!E$8)*('Data - casualties'!$C$2:$C$934))+SUMPRODUCT(('Data - casualties'!$A$2:$A$934=FIRE0503b_raw!$A$4:$F$4)*('Data - casualties'!$B$2:$B$934=FIRE0503b_raw!E$8)*('Data - casualties'!$D$2:$D$934))+SUMPRODUCT(('Data - casualties'!$A$2:$A$934=FIRE0503b_raw!$A$4:$F$4)*('Data - casualties'!$B$2:$B$934=FIRE0503b_raw!E$8)*('Data - casualties'!$E$2:$E$934)),IF($A$5="Male",SUMPRODUCT(('Data - casualties'!$A$2:$A$934=FIRE0503b_raw!$A$4:$F$4)*('Data - casualties'!$B$2:$B$934=FIRE0503b_raw!E$8)*('Data - casualties'!$C$2:$C$934)),IF($A$5="Female",SUMPRODUCT(('Data - casualties'!$A$2:$A$934=FIRE0503b_raw!$A$4:$F$4)*('Data - casualties'!$B$2:$B$934=FIRE0503b_raw!E$8)*('Data - casualties'!$D$2:$D$934)),SUMPRODUCT(('Data - casualties'!$A$2:$A$934=FIRE0503b_raw!$A$4:$F$4)*('Data - casualties'!$B$2:$B$934=FIRE0503b_raw!E$8)*('Data - casualties'!$E$2:$E$934))))))</f>
        <v>2</v>
      </c>
      <c r="F10" s="9" cm="1">
        <f t="array" ref="F10">IF($A$4="2009/10",IF($A$5="All genders",'200910'!T8,IF($A$5="Male",'200910'!T27,IF($A$5="Female",'200910'!T46,'200910'!T65))),IF($A$5="All genders",SUMPRODUCT(('Data - casualties'!$A$2:$A$934=FIRE0503b_raw!$A$4:$F$4)*('Data - casualties'!$B$2:$B$934=FIRE0503b_raw!F$8)*('Data - casualties'!$C$2:$C$934))+SUMPRODUCT(('Data - casualties'!$A$2:$A$934=FIRE0503b_raw!$A$4:$F$4)*('Data - casualties'!$B$2:$B$934=FIRE0503b_raw!F$8)*('Data - casualties'!$D$2:$D$934))+SUMPRODUCT(('Data - casualties'!$A$2:$A$934=FIRE0503b_raw!$A$4:$F$4)*('Data - casualties'!$B$2:$B$934=FIRE0503b_raw!F$8)*('Data - casualties'!$E$2:$E$934)),IF($A$5="Male",SUMPRODUCT(('Data - casualties'!$A$2:$A$934=FIRE0503b_raw!$A$4:$F$4)*('Data - casualties'!$B$2:$B$934=FIRE0503b_raw!F$8)*('Data - casualties'!$C$2:$C$934)),IF($A$5="Female",SUMPRODUCT(('Data - casualties'!$A$2:$A$934=FIRE0503b_raw!$A$4:$F$4)*('Data - casualties'!$B$2:$B$934=FIRE0503b_raw!F$8)*('Data - casualties'!$D$2:$D$934)),SUMPRODUCT(('Data - casualties'!$A$2:$A$934=FIRE0503b_raw!$A$4:$F$4)*('Data - casualties'!$B$2:$B$934=FIRE0503b_raw!F$8)*('Data - casualties'!$E$2:$E$934))))))</f>
        <v>1</v>
      </c>
      <c r="G10" s="9" cm="1">
        <f t="array" ref="G10">IF($A$4="2009/10",IF($A$5="All genders",'200910'!U8,IF($A$5="Male",'200910'!U27,IF($A$5="Female",'200910'!U46,'200910'!U65))),IF($A$5="All genders",SUMPRODUCT(('Data - casualties'!$A$2:$A$934=FIRE0503b_raw!$A$4:$F$4)*('Data - casualties'!$B$2:$B$934=FIRE0503b_raw!G$8)*('Data - casualties'!$C$2:$C$934))+SUMPRODUCT(('Data - casualties'!$A$2:$A$934=FIRE0503b_raw!$A$4:$F$4)*('Data - casualties'!$B$2:$B$934=FIRE0503b_raw!G$8)*('Data - casualties'!$D$2:$D$934))+SUMPRODUCT(('Data - casualties'!$A$2:$A$934=FIRE0503b_raw!$A$4:$F$4)*('Data - casualties'!$B$2:$B$934=FIRE0503b_raw!G$8)*('Data - casualties'!$E$2:$E$934)),IF($A$5="Male",SUMPRODUCT(('Data - casualties'!$A$2:$A$934=FIRE0503b_raw!$A$4:$F$4)*('Data - casualties'!$B$2:$B$934=FIRE0503b_raw!G$8)*('Data - casualties'!$C$2:$C$934)),IF($A$5="Female",SUMPRODUCT(('Data - casualties'!$A$2:$A$934=FIRE0503b_raw!$A$4:$F$4)*('Data - casualties'!$B$2:$B$934=FIRE0503b_raw!G$8)*('Data - casualties'!$D$2:$D$934)),SUMPRODUCT(('Data - casualties'!$A$2:$A$934=FIRE0503b_raw!$A$4:$F$4)*('Data - casualties'!$B$2:$B$934=FIRE0503b_raw!G$8)*('Data - casualties'!$E$2:$E$934))))))</f>
        <v>8</v>
      </c>
      <c r="H10" s="9" cm="1">
        <f t="array" ref="H10">IF($A$4="2009/10",IF($A$5="All genders",'200910'!V8,IF($A$5="Male",'200910'!V27,IF($A$5="Female",'200910'!V46,'200910'!V65))),IF($A$5="All genders",SUMPRODUCT(('Data - casualties'!$A$2:$A$934=FIRE0503b_raw!$A$4:$F$4)*('Data - casualties'!$B$2:$B$934=FIRE0503b_raw!H$8)*('Data - casualties'!$C$2:$C$934))+SUMPRODUCT(('Data - casualties'!$A$2:$A$934=FIRE0503b_raw!$A$4:$F$4)*('Data - casualties'!$B$2:$B$934=FIRE0503b_raw!H$8)*('Data - casualties'!$D$2:$D$934))+SUMPRODUCT(('Data - casualties'!$A$2:$A$934=FIRE0503b_raw!$A$4:$F$4)*('Data - casualties'!$B$2:$B$934=FIRE0503b_raw!H$8)*('Data - casualties'!$E$2:$E$934)),IF($A$5="Male",SUMPRODUCT(('Data - casualties'!$A$2:$A$934=FIRE0503b_raw!$A$4:$F$4)*('Data - casualties'!$B$2:$B$934=FIRE0503b_raw!H$8)*('Data - casualties'!$C$2:$C$934)),IF($A$5="Female",SUMPRODUCT(('Data - casualties'!$A$2:$A$934=FIRE0503b_raw!$A$4:$F$4)*('Data - casualties'!$B$2:$B$934=FIRE0503b_raw!H$8)*('Data - casualties'!$D$2:$D$934)),SUMPRODUCT(('Data - casualties'!$A$2:$A$934=FIRE0503b_raw!$A$4:$F$4)*('Data - casualties'!$B$2:$B$934=FIRE0503b_raw!H$8)*('Data - casualties'!$E$2:$E$934))))))</f>
        <v>9</v>
      </c>
      <c r="I10" s="9" cm="1">
        <f t="array" ref="I10">IF($A$4="2009/10",IF($A$5="All genders",'200910'!W8,IF($A$5="Male",'200910'!W27,IF($A$5="Female",'200910'!W46,'200910'!W65))),IF($A$5="All genders",SUMPRODUCT(('Data - casualties'!$A$2:$A$934=FIRE0503b_raw!$A$4:$F$4)*('Data - casualties'!$B$2:$B$934=FIRE0503b_raw!I$8)*('Data - casualties'!$C$2:$C$934))+SUMPRODUCT(('Data - casualties'!$A$2:$A$934=FIRE0503b_raw!$A$4:$F$4)*('Data - casualties'!$B$2:$B$934=FIRE0503b_raw!I$8)*('Data - casualties'!$D$2:$D$934))+SUMPRODUCT(('Data - casualties'!$A$2:$A$934=FIRE0503b_raw!$A$4:$F$4)*('Data - casualties'!$B$2:$B$934=FIRE0503b_raw!I$8)*('Data - casualties'!$E$2:$E$934)),IF($A$5="Male",SUMPRODUCT(('Data - casualties'!$A$2:$A$934=FIRE0503b_raw!$A$4:$F$4)*('Data - casualties'!$B$2:$B$934=FIRE0503b_raw!I$8)*('Data - casualties'!$C$2:$C$934)),IF($A$5="Female",SUMPRODUCT(('Data - casualties'!$A$2:$A$934=FIRE0503b_raw!$A$4:$F$4)*('Data - casualties'!$B$2:$B$934=FIRE0503b_raw!I$8)*('Data - casualties'!$D$2:$D$934)),SUMPRODUCT(('Data - casualties'!$A$2:$A$934=FIRE0503b_raw!$A$4:$F$4)*('Data - casualties'!$B$2:$B$934=FIRE0503b_raw!I$8)*('Data - casualties'!$E$2:$E$934))))))</f>
        <v>1</v>
      </c>
      <c r="K10" s="1" t="s">
        <v>15</v>
      </c>
      <c r="L10" s="27">
        <f>IF($A$5="Not known","..",(IF($B10=0, "NA",$B10/SUMPRODUCT((PopData!$A$2:$A$998=$A$4)*(PopData!$B$2:$B$998=$A$5)*(PopData!$C$2:$C$998=$A10)*(PopData!$E$2:$E$998)))))</f>
        <v>108.81054529627558</v>
      </c>
      <c r="O10" t="s">
        <v>5</v>
      </c>
    </row>
    <row r="11" spans="1:15">
      <c r="A11" s="13" t="s">
        <v>25</v>
      </c>
      <c r="B11" s="15">
        <f t="shared" ref="B11:B20" si="1">SUM(D11:I11)</f>
        <v>143</v>
      </c>
      <c r="C11" s="9">
        <f>SUM(D11:F11)</f>
        <v>130</v>
      </c>
      <c r="D11" s="9" cm="1">
        <f t="array" ref="D11">IF($A$4="2009/10",IF($A$5="All genders",'200910'!R9,IF($A$5="Male",'200910'!R28,IF($A$5="Female",'200910'!R47,'200910'!R66))),IF($A$5="All genders",SUMPRODUCT(('Data - casualties'!$A$2:$A$934=FIRE0503b_raw!$A$4:$F$4)*('Data - casualties'!$B$2:$B$934=FIRE0503b_raw!D$8)*('Data - casualties'!$F$2:$F$934))+SUMPRODUCT(('Data - casualties'!$A$2:$A$934=FIRE0503b_raw!$A$4:$F$4)*('Data - casualties'!$B$2:$B$934=FIRE0503b_raw!D$8)*('Data - casualties'!$G$2:$G$934))+SUMPRODUCT(('Data - casualties'!$A$2:$A$934=FIRE0503b_raw!$A$4:$F$4)*('Data - casualties'!$B$2:$B$934=FIRE0503b_raw!D$8)*('Data - casualties'!$H$2:$H$934)),IF($A$5="Male",SUMPRODUCT(('Data - casualties'!$A$2:$A$934=FIRE0503b_raw!$A$4:$F$4)*('Data - casualties'!$B$2:$B$934=FIRE0503b_raw!D$8)*('Data - casualties'!$F$2:$F$934)),IF($A$5="Female",SUMPRODUCT(('Data - casualties'!$A$2:$A$934=FIRE0503b_raw!$A$4:$F$4)*('Data - casualties'!$B$2:$B$934=FIRE0503b_raw!D$8)*('Data - casualties'!$G$2:$G$934)),SUMPRODUCT(('Data - casualties'!$A$2:$A$934=FIRE0503b_raw!$A$4:$F$4)*('Data - casualties'!$B$2:$B$934=FIRE0503b_raw!D$8)*('Data - casualties'!$H$2:$H$934))))))</f>
        <v>127</v>
      </c>
      <c r="E11" s="9" cm="1">
        <f t="array" ref="E11">IF($A$4="2009/10",IF($A$5="All genders",'200910'!S9,IF($A$5="Male",'200910'!S28,IF($A$5="Female",'200910'!S47,'200910'!S66))),IF($A$5="All genders",SUMPRODUCT(('Data - casualties'!$A$2:$A$934=FIRE0503b_raw!$A$4:$F$4)*('Data - casualties'!$B$2:$B$934=FIRE0503b_raw!E$8)*('Data - casualties'!$F$2:$F$934))+SUMPRODUCT(('Data - casualties'!$A$2:$A$934=FIRE0503b_raw!$A$4:$F$4)*('Data - casualties'!$B$2:$B$934=FIRE0503b_raw!E$8)*('Data - casualties'!$G$2:$G$934))+SUMPRODUCT(('Data - casualties'!$A$2:$A$934=FIRE0503b_raw!$A$4:$F$4)*('Data - casualties'!$B$2:$B$934=FIRE0503b_raw!E$8)*('Data - casualties'!$H$2:$H$934)),IF($A$5="Male",SUMPRODUCT(('Data - casualties'!$A$2:$A$934=FIRE0503b_raw!$A$4:$F$4)*('Data - casualties'!$B$2:$B$934=FIRE0503b_raw!E$8)*('Data - casualties'!$F$2:$F$934)),IF($A$5="Female",SUMPRODUCT(('Data - casualties'!$A$2:$A$934=FIRE0503b_raw!$A$4:$F$4)*('Data - casualties'!$B$2:$B$934=FIRE0503b_raw!E$8)*('Data - casualties'!$G$2:$G$934)),SUMPRODUCT(('Data - casualties'!$A$2:$A$934=FIRE0503b_raw!$A$4:$F$4)*('Data - casualties'!$B$2:$B$934=FIRE0503b_raw!E$8)*('Data - casualties'!$H$2:$H$934))))))</f>
        <v>3</v>
      </c>
      <c r="F11" s="9" cm="1">
        <f t="array" ref="F11">IF($A$4="2009/10",IF($A$5="All genders",'200910'!T9,IF($A$5="Male",'200910'!T28,IF($A$5="Female",'200910'!T47,'200910'!T66))),IF($A$5="All genders",SUMPRODUCT(('Data - casualties'!$A$2:$A$934=FIRE0503b_raw!$A$4:$F$4)*('Data - casualties'!$B$2:$B$934=FIRE0503b_raw!F$8)*('Data - casualties'!$F$2:$F$934))+SUMPRODUCT(('Data - casualties'!$A$2:$A$934=FIRE0503b_raw!$A$4:$F$4)*('Data - casualties'!$B$2:$B$934=FIRE0503b_raw!F$8)*('Data - casualties'!$G$2:$G$934))+SUMPRODUCT(('Data - casualties'!$A$2:$A$934=FIRE0503b_raw!$A$4:$F$4)*('Data - casualties'!$B$2:$B$934=FIRE0503b_raw!F$8)*('Data - casualties'!$H$2:$H$934)),IF($A$5="Male",SUMPRODUCT(('Data - casualties'!$A$2:$A$934=FIRE0503b_raw!$A$4:$F$4)*('Data - casualties'!$B$2:$B$934=FIRE0503b_raw!F$8)*('Data - casualties'!$F$2:$F$934)),IF($A$5="Female",SUMPRODUCT(('Data - casualties'!$A$2:$A$934=FIRE0503b_raw!$A$4:$F$4)*('Data - casualties'!$B$2:$B$934=FIRE0503b_raw!F$8)*('Data - casualties'!$G$2:$G$934)),SUMPRODUCT(('Data - casualties'!$A$2:$A$934=FIRE0503b_raw!$A$4:$F$4)*('Data - casualties'!$B$2:$B$934=FIRE0503b_raw!F$8)*('Data - casualties'!$H$2:$H$934))))))</f>
        <v>0</v>
      </c>
      <c r="G11" s="9" cm="1">
        <f t="array" ref="G11">IF($A$4="2009/10",IF($A$5="All genders",'200910'!U9,IF($A$5="Male",'200910'!U28,IF($A$5="Female",'200910'!U47,'200910'!U66))),IF($A$5="All genders",SUMPRODUCT(('Data - casualties'!$A$2:$A$934=FIRE0503b_raw!$A$4:$F$4)*('Data - casualties'!$B$2:$B$934=FIRE0503b_raw!G$8)*('Data - casualties'!$F$2:$F$934))+SUMPRODUCT(('Data - casualties'!$A$2:$A$934=FIRE0503b_raw!$A$4:$F$4)*('Data - casualties'!$B$2:$B$934=FIRE0503b_raw!G$8)*('Data - casualties'!$G$2:$G$934))+SUMPRODUCT(('Data - casualties'!$A$2:$A$934=FIRE0503b_raw!$A$4:$F$4)*('Data - casualties'!$B$2:$B$934=FIRE0503b_raw!G$8)*('Data - casualties'!$H$2:$H$934)),IF($A$5="Male",SUMPRODUCT(('Data - casualties'!$A$2:$A$934=FIRE0503b_raw!$A$4:$F$4)*('Data - casualties'!$B$2:$B$934=FIRE0503b_raw!G$8)*('Data - casualties'!$F$2:$F$934)),IF($A$5="Female",SUMPRODUCT(('Data - casualties'!$A$2:$A$934=FIRE0503b_raw!$A$4:$F$4)*('Data - casualties'!$B$2:$B$934=FIRE0503b_raw!G$8)*('Data - casualties'!$G$2:$G$934)),SUMPRODUCT(('Data - casualties'!$A$2:$A$934=FIRE0503b_raw!$A$4:$F$4)*('Data - casualties'!$B$2:$B$934=FIRE0503b_raw!G$8)*('Data - casualties'!$H$2:$H$934))))))</f>
        <v>2</v>
      </c>
      <c r="H11" s="9" cm="1">
        <f t="array" ref="H11">IF($A$4="2009/10",IF($A$5="All genders",'200910'!V9,IF($A$5="Male",'200910'!V28,IF($A$5="Female",'200910'!V47,'200910'!V66))),IF($A$5="All genders",SUMPRODUCT(('Data - casualties'!$A$2:$A$934=FIRE0503b_raw!$A$4:$F$4)*('Data - casualties'!$B$2:$B$934=FIRE0503b_raw!H$8)*('Data - casualties'!$F$2:$F$934))+SUMPRODUCT(('Data - casualties'!$A$2:$A$934=FIRE0503b_raw!$A$4:$F$4)*('Data - casualties'!$B$2:$B$934=FIRE0503b_raw!H$8)*('Data - casualties'!$G$2:$G$934))+SUMPRODUCT(('Data - casualties'!$A$2:$A$934=FIRE0503b_raw!$A$4:$F$4)*('Data - casualties'!$B$2:$B$934=FIRE0503b_raw!H$8)*('Data - casualties'!$H$2:$H$934)),IF($A$5="Male",SUMPRODUCT(('Data - casualties'!$A$2:$A$934=FIRE0503b_raw!$A$4:$F$4)*('Data - casualties'!$B$2:$B$934=FIRE0503b_raw!H$8)*('Data - casualties'!$F$2:$F$934)),IF($A$5="Female",SUMPRODUCT(('Data - casualties'!$A$2:$A$934=FIRE0503b_raw!$A$4:$F$4)*('Data - casualties'!$B$2:$B$934=FIRE0503b_raw!H$8)*('Data - casualties'!$G$2:$G$934)),SUMPRODUCT(('Data - casualties'!$A$2:$A$934=FIRE0503b_raw!$A$4:$F$4)*('Data - casualties'!$B$2:$B$934=FIRE0503b_raw!H$8)*('Data - casualties'!$H$2:$H$934))))))</f>
        <v>6</v>
      </c>
      <c r="I11" s="9" cm="1">
        <f t="array" ref="I11">IF($A$4="2009/10",IF($A$5="All genders",'200910'!W9,IF($A$5="Male",'200910'!W28,IF($A$5="Female",'200910'!W47,'200910'!W66))),IF($A$5="All genders",SUMPRODUCT(('Data - casualties'!$A$2:$A$934=FIRE0503b_raw!$A$4:$F$4)*('Data - casualties'!$B$2:$B$934=FIRE0503b_raw!I$8)*('Data - casualties'!$F$2:$F$934))+SUMPRODUCT(('Data - casualties'!$A$2:$A$934=FIRE0503b_raw!$A$4:$F$4)*('Data - casualties'!$B$2:$B$934=FIRE0503b_raw!I$8)*('Data - casualties'!$G$2:$G$934))+SUMPRODUCT(('Data - casualties'!$A$2:$A$934=FIRE0503b_raw!$A$4:$F$4)*('Data - casualties'!$B$2:$B$934=FIRE0503b_raw!I$8)*('Data - casualties'!$H$2:$H$934)),IF($A$5="Male",SUMPRODUCT(('Data - casualties'!$A$2:$A$934=FIRE0503b_raw!$A$4:$F$4)*('Data - casualties'!$B$2:$B$934=FIRE0503b_raw!I$8)*('Data - casualties'!$F$2:$F$934)),IF($A$5="Female",SUMPRODUCT(('Data - casualties'!$A$2:$A$934=FIRE0503b_raw!$A$4:$F$4)*('Data - casualties'!$B$2:$B$934=FIRE0503b_raw!I$8)*('Data - casualties'!$G$2:$G$934)),SUMPRODUCT(('Data - casualties'!$A$2:$A$934=FIRE0503b_raw!$A$4:$F$4)*('Data - casualties'!$B$2:$B$934=FIRE0503b_raw!I$8)*('Data - casualties'!$H$2:$H$934))))))</f>
        <v>5</v>
      </c>
      <c r="K11" s="13" t="s">
        <v>25</v>
      </c>
      <c r="L11" s="27">
        <f>IF($A$5="Not known","..",(IF($B11=0, "NA",$B11/SUMPRODUCT((PopData!$A$2:$A$998=$A$4)*(PopData!$B$2:$B$998=$A$5)*(PopData!$C$2:$C$998=$A11)*(PopData!$E$2:$E$998)))))</f>
        <v>45.301189552215163</v>
      </c>
      <c r="O11" t="s">
        <v>4</v>
      </c>
    </row>
    <row r="12" spans="1:15">
      <c r="A12" s="13" t="s">
        <v>26</v>
      </c>
      <c r="B12" s="15">
        <f t="shared" si="1"/>
        <v>89</v>
      </c>
      <c r="C12" s="9">
        <f t="shared" si="0"/>
        <v>79</v>
      </c>
      <c r="D12" s="9" cm="1">
        <f t="array" ref="D12">IF($A$4="2009/10",IF($A$5="All genders",'200910'!R10,IF($A$5="Male",'200910'!R29,IF($A$5="Female",'200910'!R48,'200910'!R67))),IF($A$5="All genders",SUMPRODUCT(('Data - casualties'!$A$2:$A$934=FIRE0503b_raw!$A$4:$F$4)*('Data - casualties'!$B$2:$B$934=FIRE0503b_raw!D$8)*('Data - casualties'!$I$2:$I$934))+SUMPRODUCT(('Data - casualties'!$A$2:$A$934=FIRE0503b_raw!$A$4:$F$4)*('Data - casualties'!$B$2:$B$934=FIRE0503b_raw!D$8)*('Data - casualties'!$J$2:$J$934))+SUMPRODUCT(('Data - casualties'!$A$2:$A$934=FIRE0503b_raw!$A$4:$F$4)*('Data - casualties'!$B$2:$B$934=FIRE0503b_raw!D$8)*('Data - casualties'!$K$2:$K$934)),IF($A$5="Male",SUMPRODUCT(('Data - casualties'!$A$2:$A$934=FIRE0503b_raw!$A$4:$F$4)*('Data - casualties'!$B$2:$B$934=FIRE0503b_raw!D$8)*('Data - casualties'!$I$2:$I$934)),IF($A$5="Female",SUMPRODUCT(('Data - casualties'!$A$2:$A$934=FIRE0503b_raw!$A$4:$F$4)*('Data - casualties'!$B$2:$B$934=FIRE0503b_raw!D$8)*('Data - casualties'!$J$2:$J$934)),SUMPRODUCT(('Data - casualties'!$A$2:$A$934=FIRE0503b_raw!$A$4:$F$4)*('Data - casualties'!$B$2:$B$934=FIRE0503b_raw!D$8)*('Data - casualties'!$K$2:$K$934))))))</f>
        <v>79</v>
      </c>
      <c r="E12" s="9" cm="1">
        <f t="array" ref="E12">IF($A$4="2009/10",IF($A$5="All genders",'200910'!S10,IF($A$5="Male",'200910'!S29,IF($A$5="Female",'200910'!S48,'200910'!S67))),IF($A$5="All genders",SUMPRODUCT(('Data - casualties'!$A$2:$A$934=FIRE0503b_raw!$A$4:$F$4)*('Data - casualties'!$B$2:$B$934=FIRE0503b_raw!E$8)*('Data - casualties'!$I$2:$I$934))+SUMPRODUCT(('Data - casualties'!$A$2:$A$934=FIRE0503b_raw!$A$4:$F$4)*('Data - casualties'!$B$2:$B$934=FIRE0503b_raw!E$8)*('Data - casualties'!$J$2:$J$934))+SUMPRODUCT(('Data - casualties'!$A$2:$A$934=FIRE0503b_raw!$A$4:$F$4)*('Data - casualties'!$B$2:$B$934=FIRE0503b_raw!E$8)*('Data - casualties'!$K$2:$K$934)),IF($A$5="Male",SUMPRODUCT(('Data - casualties'!$A$2:$A$934=FIRE0503b_raw!$A$4:$F$4)*('Data - casualties'!$B$2:$B$934=FIRE0503b_raw!E$8)*('Data - casualties'!$I$2:$I$934)),IF($A$5="Female",SUMPRODUCT(('Data - casualties'!$A$2:$A$934=FIRE0503b_raw!$A$4:$F$4)*('Data - casualties'!$B$2:$B$934=FIRE0503b_raw!E$8)*('Data - casualties'!$J$2:$J$934)),SUMPRODUCT(('Data - casualties'!$A$2:$A$934=FIRE0503b_raw!$A$4:$F$4)*('Data - casualties'!$B$2:$B$934=FIRE0503b_raw!E$8)*('Data - casualties'!$K$2:$K$934))))))</f>
        <v>0</v>
      </c>
      <c r="F12" s="9" cm="1">
        <f t="array" ref="F12">IF($A$4="2009/10",IF($A$5="All genders",'200910'!T10,IF($A$5="Male",'200910'!T29,IF($A$5="Female",'200910'!T48,'200910'!T67))),IF($A$5="All genders",SUMPRODUCT(('Data - casualties'!$A$2:$A$934=FIRE0503b_raw!$A$4:$F$4)*('Data - casualties'!$B$2:$B$934=FIRE0503b_raw!F$8)*('Data - casualties'!$I$2:$I$934))+SUMPRODUCT(('Data - casualties'!$A$2:$A$934=FIRE0503b_raw!$A$4:$F$4)*('Data - casualties'!$B$2:$B$934=FIRE0503b_raw!F$8)*('Data - casualties'!$J$2:$J$934))+SUMPRODUCT(('Data - casualties'!$A$2:$A$934=FIRE0503b_raw!$A$4:$F$4)*('Data - casualties'!$B$2:$B$934=FIRE0503b_raw!F$8)*('Data - casualties'!$K$2:$K$934)),IF($A$5="Male",SUMPRODUCT(('Data - casualties'!$A$2:$A$934=FIRE0503b_raw!$A$4:$F$4)*('Data - casualties'!$B$2:$B$934=FIRE0503b_raw!F$8)*('Data - casualties'!$I$2:$I$934)),IF($A$5="Female",SUMPRODUCT(('Data - casualties'!$A$2:$A$934=FIRE0503b_raw!$A$4:$F$4)*('Data - casualties'!$B$2:$B$934=FIRE0503b_raw!F$8)*('Data - casualties'!$J$2:$J$934)),SUMPRODUCT(('Data - casualties'!$A$2:$A$934=FIRE0503b_raw!$A$4:$F$4)*('Data - casualties'!$B$2:$B$934=FIRE0503b_raw!F$8)*('Data - casualties'!$K$2:$K$934))))))</f>
        <v>0</v>
      </c>
      <c r="G12" s="9" cm="1">
        <f t="array" ref="G12">IF($A$4="2009/10",IF($A$5="All genders",'200910'!U10,IF($A$5="Male",'200910'!U29,IF($A$5="Female",'200910'!U48,'200910'!U67))),IF($A$5="All genders",SUMPRODUCT(('Data - casualties'!$A$2:$A$934=FIRE0503b_raw!$A$4:$F$4)*('Data - casualties'!$B$2:$B$934=FIRE0503b_raw!G$8)*('Data - casualties'!$I$2:$I$934))+SUMPRODUCT(('Data - casualties'!$A$2:$A$934=FIRE0503b_raw!$A$4:$F$4)*('Data - casualties'!$B$2:$B$934=FIRE0503b_raw!G$8)*('Data - casualties'!$J$2:$J$934))+SUMPRODUCT(('Data - casualties'!$A$2:$A$934=FIRE0503b_raw!$A$4:$F$4)*('Data - casualties'!$B$2:$B$934=FIRE0503b_raw!G$8)*('Data - casualties'!$K$2:$K$934)),IF($A$5="Male",SUMPRODUCT(('Data - casualties'!$A$2:$A$934=FIRE0503b_raw!$A$4:$F$4)*('Data - casualties'!$B$2:$B$934=FIRE0503b_raw!G$8)*('Data - casualties'!$I$2:$I$934)),IF($A$5="Female",SUMPRODUCT(('Data - casualties'!$A$2:$A$934=FIRE0503b_raw!$A$4:$F$4)*('Data - casualties'!$B$2:$B$934=FIRE0503b_raw!G$8)*('Data - casualties'!$J$2:$J$934)),SUMPRODUCT(('Data - casualties'!$A$2:$A$934=FIRE0503b_raw!$A$4:$F$4)*('Data - casualties'!$B$2:$B$934=FIRE0503b_raw!G$8)*('Data - casualties'!$K$2:$K$934))))))</f>
        <v>2</v>
      </c>
      <c r="H12" s="9" cm="1">
        <f t="array" ref="H12">IF($A$4="2009/10",IF($A$5="All genders",'200910'!V10,IF($A$5="Male",'200910'!V29,IF($A$5="Female",'200910'!V48,'200910'!V67))),IF($A$5="All genders",SUMPRODUCT(('Data - casualties'!$A$2:$A$934=FIRE0503b_raw!$A$4:$F$4)*('Data - casualties'!$B$2:$B$934=FIRE0503b_raw!H$8)*('Data - casualties'!$I$2:$I$934))+SUMPRODUCT(('Data - casualties'!$A$2:$A$934=FIRE0503b_raw!$A$4:$F$4)*('Data - casualties'!$B$2:$B$934=FIRE0503b_raw!H$8)*('Data - casualties'!$J$2:$J$934))+SUMPRODUCT(('Data - casualties'!$A$2:$A$934=FIRE0503b_raw!$A$4:$F$4)*('Data - casualties'!$B$2:$B$934=FIRE0503b_raw!H$8)*('Data - casualties'!$K$2:$K$934)),IF($A$5="Male",SUMPRODUCT(('Data - casualties'!$A$2:$A$934=FIRE0503b_raw!$A$4:$F$4)*('Data - casualties'!$B$2:$B$934=FIRE0503b_raw!H$8)*('Data - casualties'!$I$2:$I$934)),IF($A$5="Female",SUMPRODUCT(('Data - casualties'!$A$2:$A$934=FIRE0503b_raw!$A$4:$F$4)*('Data - casualties'!$B$2:$B$934=FIRE0503b_raw!H$8)*('Data - casualties'!$J$2:$J$934)),SUMPRODUCT(('Data - casualties'!$A$2:$A$934=FIRE0503b_raw!$A$4:$F$4)*('Data - casualties'!$B$2:$B$934=FIRE0503b_raw!H$8)*('Data - casualties'!$K$2:$K$934))))))</f>
        <v>4</v>
      </c>
      <c r="I12" s="9" cm="1">
        <f t="array" ref="I12">IF($A$4="2009/10",IF($A$5="All genders",'200910'!W10,IF($A$5="Male",'200910'!W29,IF($A$5="Female",'200910'!W48,'200910'!W67))),IF($A$5="All genders",SUMPRODUCT(('Data - casualties'!$A$2:$A$934=FIRE0503b_raw!$A$4:$F$4)*('Data - casualties'!$B$2:$B$934=FIRE0503b_raw!I$8)*('Data - casualties'!$I$2:$I$934))+SUMPRODUCT(('Data - casualties'!$A$2:$A$934=FIRE0503b_raw!$A$4:$F$4)*('Data - casualties'!$B$2:$B$934=FIRE0503b_raw!I$8)*('Data - casualties'!$J$2:$J$934))+SUMPRODUCT(('Data - casualties'!$A$2:$A$934=FIRE0503b_raw!$A$4:$F$4)*('Data - casualties'!$B$2:$B$934=FIRE0503b_raw!I$8)*('Data - casualties'!$K$2:$K$934)),IF($A$5="Male",SUMPRODUCT(('Data - casualties'!$A$2:$A$934=FIRE0503b_raw!$A$4:$F$4)*('Data - casualties'!$B$2:$B$934=FIRE0503b_raw!I$8)*('Data - casualties'!$I$2:$I$934)),IF($A$5="Female",SUMPRODUCT(('Data - casualties'!$A$2:$A$934=FIRE0503b_raw!$A$4:$F$4)*('Data - casualties'!$B$2:$B$934=FIRE0503b_raw!I$8)*('Data - casualties'!$J$2:$J$934)),SUMPRODUCT(('Data - casualties'!$A$2:$A$934=FIRE0503b_raw!$A$4:$F$4)*('Data - casualties'!$B$2:$B$934=FIRE0503b_raw!I$8)*('Data - casualties'!$K$2:$K$934))))))</f>
        <v>4</v>
      </c>
      <c r="K12" s="13" t="s">
        <v>26</v>
      </c>
      <c r="L12" s="27">
        <f>IF($A$5="Not known","..",(IF($B12=0, "NA",$B12/SUMPRODUCT((PopData!$A$2:$A$998=$A$4)*(PopData!$B$2:$B$998=$A$5)*(PopData!$C$2:$C$998=$A12)*(PopData!$E$2:$E$998)))))</f>
        <v>26.296117924793105</v>
      </c>
      <c r="O12" t="s">
        <v>3</v>
      </c>
    </row>
    <row r="13" spans="1:15">
      <c r="A13" s="13" t="s">
        <v>16</v>
      </c>
      <c r="B13" s="15">
        <f t="shared" si="1"/>
        <v>205</v>
      </c>
      <c r="C13" s="9">
        <f t="shared" si="0"/>
        <v>173</v>
      </c>
      <c r="D13" s="9" cm="1">
        <f t="array" ref="D13">IF($A$4="2009/10",IF($A$5="All genders",'200910'!R11,IF($A$5="Male",'200910'!R30,IF($A$5="Female",'200910'!R49,'200910'!R68))),IF($A$5="All genders",SUMPRODUCT(('Data - casualties'!$A$2:$A$934=FIRE0503b_raw!$A$4:$F$4)*('Data - casualties'!$B$2:$B$934=FIRE0503b_raw!D$8)*('Data - casualties'!$L$2:$L$934))+SUMPRODUCT(('Data - casualties'!$A$2:$A$934=FIRE0503b_raw!$A$4:$F$4)*('Data - casualties'!$B$2:$B$934=FIRE0503b_raw!D$8)*('Data - casualties'!$M$2:$M$934))+SUMPRODUCT(('Data - casualties'!$A$2:$A$934=FIRE0503b_raw!$A$4:$F$4)*('Data - casualties'!$B$2:$B$934=FIRE0503b_raw!D$8)*('Data - casualties'!$N$2:$N$934)),IF($A$5="Male",SUMPRODUCT(('Data - casualties'!$A$2:$A$934=FIRE0503b_raw!$A$4:$F$4)*('Data - casualties'!$B$2:$B$934=FIRE0503b_raw!D$8)*('Data - casualties'!$L$2:$L$934)),IF($A$5="Female",SUMPRODUCT(('Data - casualties'!$A$2:$A$934=FIRE0503b_raw!$A$4:$F$4)*('Data - casualties'!$B$2:$B$934=FIRE0503b_raw!D$8)*('Data - casualties'!$M$2:$M$934)),SUMPRODUCT(('Data - casualties'!$A$2:$A$934=FIRE0503b_raw!$A$4:$F$4)*('Data - casualties'!$B$2:$B$934=FIRE0503b_raw!D$8)*('Data - casualties'!$N$2:$N$934))))))</f>
        <v>168</v>
      </c>
      <c r="E13" s="9" cm="1">
        <f t="array" ref="E13">IF($A$4="2009/10",IF($A$5="All genders",'200910'!S11,IF($A$5="Male",'200910'!S30,IF($A$5="Female",'200910'!S49,'200910'!S68))),IF($A$5="All genders",SUMPRODUCT(('Data - casualties'!$A$2:$A$934=FIRE0503b_raw!$A$4:$F$4)*('Data - casualties'!$B$2:$B$934=FIRE0503b_raw!E$8)*('Data - casualties'!$L$2:$L$934))+SUMPRODUCT(('Data - casualties'!$A$2:$A$934=FIRE0503b_raw!$A$4:$F$4)*('Data - casualties'!$B$2:$B$934=FIRE0503b_raw!E$8)*('Data - casualties'!$M$2:$M$934))+SUMPRODUCT(('Data - casualties'!$A$2:$A$934=FIRE0503b_raw!$A$4:$F$4)*('Data - casualties'!$B$2:$B$934=FIRE0503b_raw!E$8)*('Data - casualties'!$N$2:$N$934)),IF($A$5="Male",SUMPRODUCT(('Data - casualties'!$A$2:$A$934=FIRE0503b_raw!$A$4:$F$4)*('Data - casualties'!$B$2:$B$934=FIRE0503b_raw!E$8)*('Data - casualties'!$L$2:$L$934)),IF($A$5="Female",SUMPRODUCT(('Data - casualties'!$A$2:$A$934=FIRE0503b_raw!$A$4:$F$4)*('Data - casualties'!$B$2:$B$934=FIRE0503b_raw!E$8)*('Data - casualties'!$M$2:$M$934)),SUMPRODUCT(('Data - casualties'!$A$2:$A$934=FIRE0503b_raw!$A$4:$F$4)*('Data - casualties'!$B$2:$B$934=FIRE0503b_raw!E$8)*('Data - casualties'!$N$2:$N$934))))))</f>
        <v>3</v>
      </c>
      <c r="F13" s="9" cm="1">
        <f t="array" ref="F13">IF($A$4="2009/10",IF($A$5="All genders",'200910'!T11,IF($A$5="Male",'200910'!T30,IF($A$5="Female",'200910'!T49,'200910'!T68))),IF($A$5="All genders",SUMPRODUCT(('Data - casualties'!$A$2:$A$934=FIRE0503b_raw!$A$4:$F$4)*('Data - casualties'!$B$2:$B$934=FIRE0503b_raw!F$8)*('Data - casualties'!$L$2:$L$934))+SUMPRODUCT(('Data - casualties'!$A$2:$A$934=FIRE0503b_raw!$A$4:$F$4)*('Data - casualties'!$B$2:$B$934=FIRE0503b_raw!F$8)*('Data - casualties'!$M$2:$M$934))+SUMPRODUCT(('Data - casualties'!$A$2:$A$934=FIRE0503b_raw!$A$4:$F$4)*('Data - casualties'!$B$2:$B$934=FIRE0503b_raw!F$8)*('Data - casualties'!$N$2:$N$934)),IF($A$5="Male",SUMPRODUCT(('Data - casualties'!$A$2:$A$934=FIRE0503b_raw!$A$4:$F$4)*('Data - casualties'!$B$2:$B$934=FIRE0503b_raw!F$8)*('Data - casualties'!$L$2:$L$934)),IF($A$5="Female",SUMPRODUCT(('Data - casualties'!$A$2:$A$934=FIRE0503b_raw!$A$4:$F$4)*('Data - casualties'!$B$2:$B$934=FIRE0503b_raw!F$8)*('Data - casualties'!$M$2:$M$934)),SUMPRODUCT(('Data - casualties'!$A$2:$A$934=FIRE0503b_raw!$A$4:$F$4)*('Data - casualties'!$B$2:$B$934=FIRE0503b_raw!F$8)*('Data - casualties'!$N$2:$N$934))))))</f>
        <v>2</v>
      </c>
      <c r="G13" s="9" cm="1">
        <f t="array" ref="G13">IF($A$4="2009/10",IF($A$5="All genders",'200910'!U11,IF($A$5="Male",'200910'!U30,IF($A$5="Female",'200910'!U49,'200910'!U68))),IF($A$5="All genders",SUMPRODUCT(('Data - casualties'!$A$2:$A$934=FIRE0503b_raw!$A$4:$F$4)*('Data - casualties'!$B$2:$B$934=FIRE0503b_raw!G$8)*('Data - casualties'!$L$2:$L$934))+SUMPRODUCT(('Data - casualties'!$A$2:$A$934=FIRE0503b_raw!$A$4:$F$4)*('Data - casualties'!$B$2:$B$934=FIRE0503b_raw!G$8)*('Data - casualties'!$M$2:$M$934))+SUMPRODUCT(('Data - casualties'!$A$2:$A$934=FIRE0503b_raw!$A$4:$F$4)*('Data - casualties'!$B$2:$B$934=FIRE0503b_raw!G$8)*('Data - casualties'!$N$2:$N$934)),IF($A$5="Male",SUMPRODUCT(('Data - casualties'!$A$2:$A$934=FIRE0503b_raw!$A$4:$F$4)*('Data - casualties'!$B$2:$B$934=FIRE0503b_raw!G$8)*('Data - casualties'!$L$2:$L$934)),IF($A$5="Female",SUMPRODUCT(('Data - casualties'!$A$2:$A$934=FIRE0503b_raw!$A$4:$F$4)*('Data - casualties'!$B$2:$B$934=FIRE0503b_raw!G$8)*('Data - casualties'!$M$2:$M$934)),SUMPRODUCT(('Data - casualties'!$A$2:$A$934=FIRE0503b_raw!$A$4:$F$4)*('Data - casualties'!$B$2:$B$934=FIRE0503b_raw!G$8)*('Data - casualties'!$N$2:$N$934))))))</f>
        <v>8</v>
      </c>
      <c r="H13" s="9" cm="1">
        <f t="array" ref="H13">IF($A$4="2009/10",IF($A$5="All genders",'200910'!V11,IF($A$5="Male",'200910'!V30,IF($A$5="Female",'200910'!V49,'200910'!V68))),IF($A$5="All genders",SUMPRODUCT(('Data - casualties'!$A$2:$A$934=FIRE0503b_raw!$A$4:$F$4)*('Data - casualties'!$B$2:$B$934=FIRE0503b_raw!H$8)*('Data - casualties'!$L$2:$L$934))+SUMPRODUCT(('Data - casualties'!$A$2:$A$934=FIRE0503b_raw!$A$4:$F$4)*('Data - casualties'!$B$2:$B$934=FIRE0503b_raw!H$8)*('Data - casualties'!$M$2:$M$934))+SUMPRODUCT(('Data - casualties'!$A$2:$A$934=FIRE0503b_raw!$A$4:$F$4)*('Data - casualties'!$B$2:$B$934=FIRE0503b_raw!H$8)*('Data - casualties'!$N$2:$N$934)),IF($A$5="Male",SUMPRODUCT(('Data - casualties'!$A$2:$A$934=FIRE0503b_raw!$A$4:$F$4)*('Data - casualties'!$B$2:$B$934=FIRE0503b_raw!H$8)*('Data - casualties'!$L$2:$L$934)),IF($A$5="Female",SUMPRODUCT(('Data - casualties'!$A$2:$A$934=FIRE0503b_raw!$A$4:$F$4)*('Data - casualties'!$B$2:$B$934=FIRE0503b_raw!H$8)*('Data - casualties'!$M$2:$M$934)),SUMPRODUCT(('Data - casualties'!$A$2:$A$934=FIRE0503b_raw!$A$4:$F$4)*('Data - casualties'!$B$2:$B$934=FIRE0503b_raw!H$8)*('Data - casualties'!$N$2:$N$934))))))</f>
        <v>4</v>
      </c>
      <c r="I13" s="9" cm="1">
        <f t="array" ref="I13">IF($A$4="2009/10",IF($A$5="All genders",'200910'!W11,IF($A$5="Male",'200910'!W30,IF($A$5="Female",'200910'!W49,'200910'!W68))),IF($A$5="All genders",SUMPRODUCT(('Data - casualties'!$A$2:$A$934=FIRE0503b_raw!$A$4:$F$4)*('Data - casualties'!$B$2:$B$934=FIRE0503b_raw!I$8)*('Data - casualties'!$L$2:$L$934))+SUMPRODUCT(('Data - casualties'!$A$2:$A$934=FIRE0503b_raw!$A$4:$F$4)*('Data - casualties'!$B$2:$B$934=FIRE0503b_raw!I$8)*('Data - casualties'!$M$2:$M$934))+SUMPRODUCT(('Data - casualties'!$A$2:$A$934=FIRE0503b_raw!$A$4:$F$4)*('Data - casualties'!$B$2:$B$934=FIRE0503b_raw!I$8)*('Data - casualties'!$N$2:$N$934)),IF($A$5="Male",SUMPRODUCT(('Data - casualties'!$A$2:$A$934=FIRE0503b_raw!$A$4:$F$4)*('Data - casualties'!$B$2:$B$934=FIRE0503b_raw!I$8)*('Data - casualties'!$L$2:$L$934)),IF($A$5="Female",SUMPRODUCT(('Data - casualties'!$A$2:$A$934=FIRE0503b_raw!$A$4:$F$4)*('Data - casualties'!$B$2:$B$934=FIRE0503b_raw!I$8)*('Data - casualties'!$M$2:$M$934)),SUMPRODUCT(('Data - casualties'!$A$2:$A$934=FIRE0503b_raw!$A$4:$F$4)*('Data - casualties'!$B$2:$B$934=FIRE0503b_raw!I$8)*('Data - casualties'!$N$2:$N$934))))))</f>
        <v>20</v>
      </c>
      <c r="K13" s="13" t="s">
        <v>16</v>
      </c>
      <c r="L13" s="27">
        <f>IF($A$5="Not known","..",(IF($B13=0, "NA",$B13/SUMPRODUCT((PopData!$A$2:$A$998=$A$4)*(PopData!$B$2:$B$998=$A$5)*(PopData!$C$2:$C$998=$A13)*(PopData!$E$2:$E$998)))))</f>
        <v>60.958892296639647</v>
      </c>
    </row>
    <row r="14" spans="1:15">
      <c r="A14" s="13" t="s">
        <v>17</v>
      </c>
      <c r="B14" s="15">
        <f t="shared" si="1"/>
        <v>514</v>
      </c>
      <c r="C14" s="17">
        <f>SUM(D14:F14)</f>
        <v>348</v>
      </c>
      <c r="D14" s="9" cm="1">
        <f t="array" ref="D14">IF($A$4="2009/10",IF($A$5="All genders",'200910'!R12,IF($A$5="Male",'200910'!R31,IF($A$5="Female",'200910'!R50,'200910'!R69))),IF($A$5="All genders",SUMPRODUCT(('Data - casualties'!$A$2:$A$934=FIRE0503b_raw!$A$4:$F$4)*('Data - casualties'!$B$2:$B$934=FIRE0503b_raw!D$8)*('Data - casualties'!$O$2:$O$934))+SUMPRODUCT(('Data - casualties'!$A$2:$A$934=FIRE0503b_raw!$A$4:$F$4)*('Data - casualties'!$B$2:$B$934=FIRE0503b_raw!D$8)*('Data - casualties'!$P$2:$P$934))+SUMPRODUCT(('Data - casualties'!$A$2:$A$934=FIRE0503b_raw!$A$4:$F$4)*('Data - casualties'!$B$2:$B$934=FIRE0503b_raw!D$8)*('Data - casualties'!$Q$2:$Q$934)),IF($A$5="Male",SUMPRODUCT(('Data - casualties'!$A$2:$A$934=FIRE0503b_raw!$A$4:$F$4)*('Data - casualties'!$B$2:$B$934=FIRE0503b_raw!D$8)*('Data - casualties'!$O$2:$O$934)),IF($A$5="Female",SUMPRODUCT(('Data - casualties'!$A$2:$A$934=FIRE0503b_raw!$A$4:$F$4)*('Data - casualties'!$B$2:$B$934=FIRE0503b_raw!D$8)*('Data - casualties'!$P$2:$P$934)),SUMPRODUCT(('Data - casualties'!$A$2:$A$934=FIRE0503b_raw!$A$4:$F$4)*('Data - casualties'!$B$2:$B$934=FIRE0503b_raw!D$8)*('Data - casualties'!$Q$2:$Q$934))))))</f>
        <v>323</v>
      </c>
      <c r="E14" s="9" cm="1">
        <f t="array" ref="E14">IF($A$4="2009/10",IF($A$5="All genders",'200910'!S12,IF($A$5="Male",'200910'!S31,IF($A$5="Female",'200910'!S50,'200910'!S69))),IF($A$5="All genders",SUMPRODUCT(('Data - casualties'!$A$2:$A$934=FIRE0503b_raw!$A$4:$F$4)*('Data - casualties'!$B$2:$B$934=FIRE0503b_raw!E$8)*('Data - casualties'!$O$2:$O$934))+SUMPRODUCT(('Data - casualties'!$A$2:$A$934=FIRE0503b_raw!$A$4:$F$4)*('Data - casualties'!$B$2:$B$934=FIRE0503b_raw!E$8)*('Data - casualties'!$P$2:$P$934))+SUMPRODUCT(('Data - casualties'!$A$2:$A$934=FIRE0503b_raw!$A$4:$F$4)*('Data - casualties'!$B$2:$B$934=FIRE0503b_raw!E$8)*('Data - casualties'!$Q$2:$Q$934)),IF($A$5="Male",SUMPRODUCT(('Data - casualties'!$A$2:$A$934=FIRE0503b_raw!$A$4:$F$4)*('Data - casualties'!$B$2:$B$934=FIRE0503b_raw!E$8)*('Data - casualties'!$O$2:$O$934)),IF($A$5="Female",SUMPRODUCT(('Data - casualties'!$A$2:$A$934=FIRE0503b_raw!$A$4:$F$4)*('Data - casualties'!$B$2:$B$934=FIRE0503b_raw!E$8)*('Data - casualties'!$P$2:$P$934)),SUMPRODUCT(('Data - casualties'!$A$2:$A$934=FIRE0503b_raw!$A$4:$F$4)*('Data - casualties'!$B$2:$B$934=FIRE0503b_raw!E$8)*('Data - casualties'!$Q$2:$Q$934))))))</f>
        <v>22</v>
      </c>
      <c r="F14" s="9" cm="1">
        <f t="array" ref="F14">IF($A$4="2009/10",IF($A$5="All genders",'200910'!T12,IF($A$5="Male",'200910'!T31,IF($A$5="Female",'200910'!T50,'200910'!T69))),IF($A$5="All genders",SUMPRODUCT(('Data - casualties'!$A$2:$A$934=FIRE0503b_raw!$A$4:$F$4)*('Data - casualties'!$B$2:$B$934=FIRE0503b_raw!F$8)*('Data - casualties'!$O$2:$O$934))+SUMPRODUCT(('Data - casualties'!$A$2:$A$934=FIRE0503b_raw!$A$4:$F$4)*('Data - casualties'!$B$2:$B$934=FIRE0503b_raw!F$8)*('Data - casualties'!$P$2:$P$934))+SUMPRODUCT(('Data - casualties'!$A$2:$A$934=FIRE0503b_raw!$A$4:$F$4)*('Data - casualties'!$B$2:$B$934=FIRE0503b_raw!F$8)*('Data - casualties'!$Q$2:$Q$934)),IF($A$5="Male",SUMPRODUCT(('Data - casualties'!$A$2:$A$934=FIRE0503b_raw!$A$4:$F$4)*('Data - casualties'!$B$2:$B$934=FIRE0503b_raw!F$8)*('Data - casualties'!$O$2:$O$934)),IF($A$5="Female",SUMPRODUCT(('Data - casualties'!$A$2:$A$934=FIRE0503b_raw!$A$4:$F$4)*('Data - casualties'!$B$2:$B$934=FIRE0503b_raw!F$8)*('Data - casualties'!$P$2:$P$934)),SUMPRODUCT(('Data - casualties'!$A$2:$A$934=FIRE0503b_raw!$A$4:$F$4)*('Data - casualties'!$B$2:$B$934=FIRE0503b_raw!F$8)*('Data - casualties'!$Q$2:$Q$934))))))</f>
        <v>3</v>
      </c>
      <c r="G14" s="9" cm="1">
        <f t="array" ref="G14">IF($A$4="2009/10",IF($A$5="All genders",'200910'!U12,IF($A$5="Male",'200910'!U31,IF($A$5="Female",'200910'!U50,'200910'!U69))),IF($A$5="All genders",SUMPRODUCT(('Data - casualties'!$A$2:$A$934=FIRE0503b_raw!$A$4:$F$4)*('Data - casualties'!$B$2:$B$934=FIRE0503b_raw!G$8)*('Data - casualties'!$O$2:$O$934))+SUMPRODUCT(('Data - casualties'!$A$2:$A$934=FIRE0503b_raw!$A$4:$F$4)*('Data - casualties'!$B$2:$B$934=FIRE0503b_raw!G$8)*('Data - casualties'!$P$2:$P$934))+SUMPRODUCT(('Data - casualties'!$A$2:$A$934=FIRE0503b_raw!$A$4:$F$4)*('Data - casualties'!$B$2:$B$934=FIRE0503b_raw!G$8)*('Data - casualties'!$Q$2:$Q$934)),IF($A$5="Male",SUMPRODUCT(('Data - casualties'!$A$2:$A$934=FIRE0503b_raw!$A$4:$F$4)*('Data - casualties'!$B$2:$B$934=FIRE0503b_raw!G$8)*('Data - casualties'!$O$2:$O$934)),IF($A$5="Female",SUMPRODUCT(('Data - casualties'!$A$2:$A$934=FIRE0503b_raw!$A$4:$F$4)*('Data - casualties'!$B$2:$B$934=FIRE0503b_raw!G$8)*('Data - casualties'!$P$2:$P$934)),SUMPRODUCT(('Data - casualties'!$A$2:$A$934=FIRE0503b_raw!$A$4:$F$4)*('Data - casualties'!$B$2:$B$934=FIRE0503b_raw!G$8)*('Data - casualties'!$Q$2:$Q$934))))))</f>
        <v>68</v>
      </c>
      <c r="H14" s="9" cm="1">
        <f t="array" ref="H14">IF($A$4="2009/10",IF($A$5="All genders",'200910'!V12,IF($A$5="Male",'200910'!V31,IF($A$5="Female",'200910'!V50,'200910'!V69))),IF($A$5="All genders",SUMPRODUCT(('Data - casualties'!$A$2:$A$934=FIRE0503b_raw!$A$4:$F$4)*('Data - casualties'!$B$2:$B$934=FIRE0503b_raw!H$8)*('Data - casualties'!$O$2:$O$934))+SUMPRODUCT(('Data - casualties'!$A$2:$A$934=FIRE0503b_raw!$A$4:$F$4)*('Data - casualties'!$B$2:$B$934=FIRE0503b_raw!H$8)*('Data - casualties'!$P$2:$P$934))+SUMPRODUCT(('Data - casualties'!$A$2:$A$934=FIRE0503b_raw!$A$4:$F$4)*('Data - casualties'!$B$2:$B$934=FIRE0503b_raw!H$8)*('Data - casualties'!$Q$2:$Q$934)),IF($A$5="Male",SUMPRODUCT(('Data - casualties'!$A$2:$A$934=FIRE0503b_raw!$A$4:$F$4)*('Data - casualties'!$B$2:$B$934=FIRE0503b_raw!H$8)*('Data - casualties'!$O$2:$O$934)),IF($A$5="Female",SUMPRODUCT(('Data - casualties'!$A$2:$A$934=FIRE0503b_raw!$A$4:$F$4)*('Data - casualties'!$B$2:$B$934=FIRE0503b_raw!H$8)*('Data - casualties'!$P$2:$P$934)),SUMPRODUCT(('Data - casualties'!$A$2:$A$934=FIRE0503b_raw!$A$4:$F$4)*('Data - casualties'!$B$2:$B$934=FIRE0503b_raw!H$8)*('Data - casualties'!$Q$2:$Q$934))))))</f>
        <v>79</v>
      </c>
      <c r="I14" s="9" cm="1">
        <f t="array" ref="I14">IF($A$4="2009/10",IF($A$5="All genders",'200910'!W12,IF($A$5="Male",'200910'!W31,IF($A$5="Female",'200910'!W50,'200910'!W69))),IF($A$5="All genders",SUMPRODUCT(('Data - casualties'!$A$2:$A$934=FIRE0503b_raw!$A$4:$F$4)*('Data - casualties'!$B$2:$B$934=FIRE0503b_raw!I$8)*('Data - casualties'!$O$2:$O$934))+SUMPRODUCT(('Data - casualties'!$A$2:$A$934=FIRE0503b_raw!$A$4:$F$4)*('Data - casualties'!$B$2:$B$934=FIRE0503b_raw!I$8)*('Data - casualties'!$P$2:$P$934))+SUMPRODUCT(('Data - casualties'!$A$2:$A$934=FIRE0503b_raw!$A$4:$F$4)*('Data - casualties'!$B$2:$B$934=FIRE0503b_raw!I$8)*('Data - casualties'!$Q$2:$Q$934)),IF($A$5="Male",SUMPRODUCT(('Data - casualties'!$A$2:$A$934=FIRE0503b_raw!$A$4:$F$4)*('Data - casualties'!$B$2:$B$934=FIRE0503b_raw!I$8)*('Data - casualties'!$O$2:$O$934)),IF($A$5="Female",SUMPRODUCT(('Data - casualties'!$A$2:$A$934=FIRE0503b_raw!$A$4:$F$4)*('Data - casualties'!$B$2:$B$934=FIRE0503b_raw!I$8)*('Data - casualties'!$P$2:$P$934)),SUMPRODUCT(('Data - casualties'!$A$2:$A$934=FIRE0503b_raw!$A$4:$F$4)*('Data - casualties'!$B$2:$B$934=FIRE0503b_raw!I$8)*('Data - casualties'!$Q$2:$Q$934))))))</f>
        <v>19</v>
      </c>
      <c r="K14" s="13" t="s">
        <v>17</v>
      </c>
      <c r="L14" s="27">
        <f>IF($A$5="Not known","..",(IF($B14=0, "NA",$B14/SUMPRODUCT((PopData!$A$2:$A$998=$A$4)*(PopData!$B$2:$B$998=$A$5)*(PopData!$C$2:$C$998=$A14)*(PopData!$E$2:$E$998)))))</f>
        <v>85.820686191484981</v>
      </c>
    </row>
    <row r="15" spans="1:15">
      <c r="A15" s="13" t="s">
        <v>27</v>
      </c>
      <c r="B15" s="15">
        <f t="shared" si="1"/>
        <v>1264</v>
      </c>
      <c r="C15" s="17">
        <f t="shared" si="0"/>
        <v>874</v>
      </c>
      <c r="D15" s="9" cm="1">
        <f t="array" ref="D15">IF($A$4="2009/10",IF($A$5="All genders",'200910'!R13,IF($A$5="Male",'200910'!R32,IF($A$5="Female",'200910'!R51,'200910'!R70))),IF($A$5="All genders",SUMPRODUCT(('Data - casualties'!$A$2:$A$934=FIRE0503b_raw!$A$4:$F$4)*('Data - casualties'!$B$2:$B$934=FIRE0503b_raw!D$8)*('Data - casualties'!$R$2:$R$934))+SUMPRODUCT(('Data - casualties'!$A$2:$A$934=FIRE0503b_raw!$A$4:$F$4)*('Data - casualties'!$B$2:$B$934=FIRE0503b_raw!D$8)*('Data - casualties'!$S$2:$S$934))+SUMPRODUCT(('Data - casualties'!$A$2:$A$934=FIRE0503b_raw!$A$4:$F$4)*('Data - casualties'!$B$2:$B$934=FIRE0503b_raw!D$8)*('Data - casualties'!$T$2:$T$934)),IF($A$5="Male",SUMPRODUCT(('Data - casualties'!$A$2:$A$934=FIRE0503b_raw!$A$4:$F$4)*('Data - casualties'!$B$2:$B$934=FIRE0503b_raw!D$8)*('Data - casualties'!$R$2:$R$934)),IF($A$5="Female",SUMPRODUCT(('Data - casualties'!$A$2:$A$934=FIRE0503b_raw!$A$4:$F$4)*('Data - casualties'!$B$2:$B$934=FIRE0503b_raw!D$8)*('Data - casualties'!$S$2:$S$934)),SUMPRODUCT(('Data - casualties'!$A$2:$A$934=FIRE0503b_raw!$A$4:$F$4)*('Data - casualties'!$B$2:$B$934=FIRE0503b_raw!D$8)*('Data - casualties'!$T$2:$T$934))))))</f>
        <v>824</v>
      </c>
      <c r="E15" s="9" cm="1">
        <f t="array" ref="E15">IF($A$4="2009/10",IF($A$5="All genders",'200910'!S13,IF($A$5="Male",'200910'!S32,IF($A$5="Female",'200910'!S51,'200910'!S70))),IF($A$5="All genders",SUMPRODUCT(('Data - casualties'!$A$2:$A$934=FIRE0503b_raw!$A$4:$F$4)*('Data - casualties'!$B$2:$B$934=FIRE0503b_raw!E$8)*('Data - casualties'!$R$2:$R$934))+SUMPRODUCT(('Data - casualties'!$A$2:$A$934=FIRE0503b_raw!$A$4:$F$4)*('Data - casualties'!$B$2:$B$934=FIRE0503b_raw!E$8)*('Data - casualties'!$S$2:$S$934))+SUMPRODUCT(('Data - casualties'!$A$2:$A$934=FIRE0503b_raw!$A$4:$F$4)*('Data - casualties'!$B$2:$B$934=FIRE0503b_raw!E$8)*('Data - casualties'!$T$2:$T$934)),IF($A$5="Male",SUMPRODUCT(('Data - casualties'!$A$2:$A$934=FIRE0503b_raw!$A$4:$F$4)*('Data - casualties'!$B$2:$B$934=FIRE0503b_raw!E$8)*('Data - casualties'!$R$2:$R$934)),IF($A$5="Female",SUMPRODUCT(('Data - casualties'!$A$2:$A$934=FIRE0503b_raw!$A$4:$F$4)*('Data - casualties'!$B$2:$B$934=FIRE0503b_raw!E$8)*('Data - casualties'!$S$2:$S$934)),SUMPRODUCT(('Data - casualties'!$A$2:$A$934=FIRE0503b_raw!$A$4:$F$4)*('Data - casualties'!$B$2:$B$934=FIRE0503b_raw!E$8)*('Data - casualties'!$T$2:$T$934))))))</f>
        <v>43</v>
      </c>
      <c r="F15" s="9" cm="1">
        <f t="array" ref="F15">IF($A$4="2009/10",IF($A$5="All genders",'200910'!T13,IF($A$5="Male",'200910'!T32,IF($A$5="Female",'200910'!T51,'200910'!T70))),IF($A$5="All genders",SUMPRODUCT(('Data - casualties'!$A$2:$A$934=FIRE0503b_raw!$A$4:$F$4)*('Data - casualties'!$B$2:$B$934=FIRE0503b_raw!F$8)*('Data - casualties'!$R$2:$R$934))+SUMPRODUCT(('Data - casualties'!$A$2:$A$934=FIRE0503b_raw!$A$4:$F$4)*('Data - casualties'!$B$2:$B$934=FIRE0503b_raw!F$8)*('Data - casualties'!$S$2:$S$934))+SUMPRODUCT(('Data - casualties'!$A$2:$A$934=FIRE0503b_raw!$A$4:$F$4)*('Data - casualties'!$B$2:$B$934=FIRE0503b_raw!F$8)*('Data - casualties'!$T$2:$T$934)),IF($A$5="Male",SUMPRODUCT(('Data - casualties'!$A$2:$A$934=FIRE0503b_raw!$A$4:$F$4)*('Data - casualties'!$B$2:$B$934=FIRE0503b_raw!F$8)*('Data - casualties'!$R$2:$R$934)),IF($A$5="Female",SUMPRODUCT(('Data - casualties'!$A$2:$A$934=FIRE0503b_raw!$A$4:$F$4)*('Data - casualties'!$B$2:$B$934=FIRE0503b_raw!F$8)*('Data - casualties'!$S$2:$S$934)),SUMPRODUCT(('Data - casualties'!$A$2:$A$934=FIRE0503b_raw!$A$4:$F$4)*('Data - casualties'!$B$2:$B$934=FIRE0503b_raw!F$8)*('Data - casualties'!$T$2:$T$934))))))</f>
        <v>7</v>
      </c>
      <c r="G15" s="9" cm="1">
        <f t="array" ref="G15">IF($A$4="2009/10",IF($A$5="All genders",'200910'!U13,IF($A$5="Male",'200910'!U32,IF($A$5="Female",'200910'!U51,'200910'!U70))),IF($A$5="All genders",SUMPRODUCT(('Data - casualties'!$A$2:$A$934=FIRE0503b_raw!$A$4:$F$4)*('Data - casualties'!$B$2:$B$934=FIRE0503b_raw!G$8)*('Data - casualties'!$R$2:$R$934))+SUMPRODUCT(('Data - casualties'!$A$2:$A$934=FIRE0503b_raw!$A$4:$F$4)*('Data - casualties'!$B$2:$B$934=FIRE0503b_raw!G$8)*('Data - casualties'!$S$2:$S$934))+SUMPRODUCT(('Data - casualties'!$A$2:$A$934=FIRE0503b_raw!$A$4:$F$4)*('Data - casualties'!$B$2:$B$934=FIRE0503b_raw!G$8)*('Data - casualties'!$T$2:$T$934)),IF($A$5="Male",SUMPRODUCT(('Data - casualties'!$A$2:$A$934=FIRE0503b_raw!$A$4:$F$4)*('Data - casualties'!$B$2:$B$934=FIRE0503b_raw!G$8)*('Data - casualties'!$R$2:$R$934)),IF($A$5="Female",SUMPRODUCT(('Data - casualties'!$A$2:$A$934=FIRE0503b_raw!$A$4:$F$4)*('Data - casualties'!$B$2:$B$934=FIRE0503b_raw!G$8)*('Data - casualties'!$S$2:$S$934)),SUMPRODUCT(('Data - casualties'!$A$2:$A$934=FIRE0503b_raw!$A$4:$F$4)*('Data - casualties'!$B$2:$B$934=FIRE0503b_raw!G$8)*('Data - casualties'!$T$2:$T$934))))))</f>
        <v>193</v>
      </c>
      <c r="H15" s="9" cm="1">
        <f t="array" ref="H15">IF($A$4="2009/10",IF($A$5="All genders",'200910'!V13,IF($A$5="Male",'200910'!V32,IF($A$5="Female",'200910'!V51,'200910'!V70))),IF($A$5="All genders",SUMPRODUCT(('Data - casualties'!$A$2:$A$934=FIRE0503b_raw!$A$4:$F$4)*('Data - casualties'!$B$2:$B$934=FIRE0503b_raw!H$8)*('Data - casualties'!$R$2:$R$934))+SUMPRODUCT(('Data - casualties'!$A$2:$A$934=FIRE0503b_raw!$A$4:$F$4)*('Data - casualties'!$B$2:$B$934=FIRE0503b_raw!H$8)*('Data - casualties'!$S$2:$S$934))+SUMPRODUCT(('Data - casualties'!$A$2:$A$934=FIRE0503b_raw!$A$4:$F$4)*('Data - casualties'!$B$2:$B$934=FIRE0503b_raw!H$8)*('Data - casualties'!$T$2:$T$934)),IF($A$5="Male",SUMPRODUCT(('Data - casualties'!$A$2:$A$934=FIRE0503b_raw!$A$4:$F$4)*('Data - casualties'!$B$2:$B$934=FIRE0503b_raw!H$8)*('Data - casualties'!$R$2:$R$934)),IF($A$5="Female",SUMPRODUCT(('Data - casualties'!$A$2:$A$934=FIRE0503b_raw!$A$4:$F$4)*('Data - casualties'!$B$2:$B$934=FIRE0503b_raw!H$8)*('Data - casualties'!$S$2:$S$934)),SUMPRODUCT(('Data - casualties'!$A$2:$A$934=FIRE0503b_raw!$A$4:$F$4)*('Data - casualties'!$B$2:$B$934=FIRE0503b_raw!H$8)*('Data - casualties'!$T$2:$T$934))))))</f>
        <v>105</v>
      </c>
      <c r="I15" s="9" cm="1">
        <f t="array" ref="I15">IF($A$4="2009/10",IF($A$5="All genders",'200910'!W13,IF($A$5="Male",'200910'!W32,IF($A$5="Female",'200910'!W51,'200910'!W70))),IF($A$5="All genders",SUMPRODUCT(('Data - casualties'!$A$2:$A$934=FIRE0503b_raw!$A$4:$F$4)*('Data - casualties'!$B$2:$B$934=FIRE0503b_raw!I$8)*('Data - casualties'!$R$2:$R$934))+SUMPRODUCT(('Data - casualties'!$A$2:$A$934=FIRE0503b_raw!$A$4:$F$4)*('Data - casualties'!$B$2:$B$934=FIRE0503b_raw!I$8)*('Data - casualties'!$S$2:$S$934))+SUMPRODUCT(('Data - casualties'!$A$2:$A$934=FIRE0503b_raw!$A$4:$F$4)*('Data - casualties'!$B$2:$B$934=FIRE0503b_raw!I$8)*('Data - casualties'!$T$2:$T$934)),IF($A$5="Male",SUMPRODUCT(('Data - casualties'!$A$2:$A$934=FIRE0503b_raw!$A$4:$F$4)*('Data - casualties'!$B$2:$B$934=FIRE0503b_raw!I$8)*('Data - casualties'!$R$2:$R$934)),IF($A$5="Female",SUMPRODUCT(('Data - casualties'!$A$2:$A$934=FIRE0503b_raw!$A$4:$F$4)*('Data - casualties'!$B$2:$B$934=FIRE0503b_raw!I$8)*('Data - casualties'!$S$2:$S$934)),SUMPRODUCT(('Data - casualties'!$A$2:$A$934=FIRE0503b_raw!$A$4:$F$4)*('Data - casualties'!$B$2:$B$934=FIRE0503b_raw!I$8)*('Data - casualties'!$T$2:$T$934))))))</f>
        <v>92</v>
      </c>
      <c r="K15" s="13" t="s">
        <v>27</v>
      </c>
      <c r="L15" s="27">
        <f>IF($A$5="Not known","..",(IF($B15=0, "NA",$B15/SUMPRODUCT((PopData!$A$2:$A$998=$A$4)*(PopData!$B$2:$B$998=$A$5)*(PopData!$C$2:$C$998=$A15)*(PopData!$E$2:$E$998)))))</f>
        <v>110.26533643402252</v>
      </c>
    </row>
    <row r="16" spans="1:15">
      <c r="A16" s="13" t="s">
        <v>28</v>
      </c>
      <c r="B16" s="15">
        <f t="shared" si="1"/>
        <v>1107</v>
      </c>
      <c r="C16" s="17">
        <f t="shared" si="0"/>
        <v>780</v>
      </c>
      <c r="D16" s="9" cm="1">
        <f t="array" ref="D16">IF($A$4="2009/10",IF($A$5="All genders",'200910'!R14,IF($A$5="Male",'200910'!R33,IF($A$5="Female",'200910'!R52,'200910'!R71))),IF($A$5="All genders",SUMPRODUCT(('Data - casualties'!$A$2:$A$934=FIRE0503b_raw!$A$4:$F$4)*('Data - casualties'!$B$2:$B$934=FIRE0503b_raw!D$8)*('Data - casualties'!$U$2:$U$934))+SUMPRODUCT(('Data - casualties'!$A$2:$A$934=FIRE0503b_raw!$A$4:$F$4)*('Data - casualties'!$B$2:$B$934=FIRE0503b_raw!D$8)*('Data - casualties'!$V$2:$V$934))+SUMPRODUCT(('Data - casualties'!$A$2:$A$934=FIRE0503b_raw!$A$4:$F$4)*('Data - casualties'!$B$2:$B$934=FIRE0503b_raw!D$8)*('Data - casualties'!$W$2:$W$934)),IF($A$5="Male",SUMPRODUCT(('Data - casualties'!$A$2:$A$934=FIRE0503b_raw!$A$4:$F$4)*('Data - casualties'!$B$2:$B$934=FIRE0503b_raw!D$8)*('Data - casualties'!$U$2:$U$934)),IF($A$5="Female",SUMPRODUCT(('Data - casualties'!$A$2:$A$934=FIRE0503b_raw!$A$4:$F$4)*('Data - casualties'!$B$2:$B$934=FIRE0503b_raw!D$8)*('Data - casualties'!$V$2:$V$934)),SUMPRODUCT(('Data - casualties'!$A$2:$A$934=FIRE0503b_raw!$A$4:$F$4)*('Data - casualties'!$B$2:$B$934=FIRE0503b_raw!D$8)*('Data - casualties'!$W$2:$W$934))))))</f>
        <v>730</v>
      </c>
      <c r="E16" s="9" cm="1">
        <f t="array" ref="E16">IF($A$4="2009/10",IF($A$5="All genders",'200910'!S14,IF($A$5="Male",'200910'!S33,IF($A$5="Female",'200910'!S52,'200910'!S71))),IF($A$5="All genders",SUMPRODUCT(('Data - casualties'!$A$2:$A$934=FIRE0503b_raw!$A$4:$F$4)*('Data - casualties'!$B$2:$B$934=FIRE0503b_raw!E$8)*('Data - casualties'!$U$2:$U$934))+SUMPRODUCT(('Data - casualties'!$A$2:$A$934=FIRE0503b_raw!$A$4:$F$4)*('Data - casualties'!$B$2:$B$934=FIRE0503b_raw!E$8)*('Data - casualties'!$V$2:$V$934))+SUMPRODUCT(('Data - casualties'!$A$2:$A$934=FIRE0503b_raw!$A$4:$F$4)*('Data - casualties'!$B$2:$B$934=FIRE0503b_raw!E$8)*('Data - casualties'!$W$2:$W$934)),IF($A$5="Male",SUMPRODUCT(('Data - casualties'!$A$2:$A$934=FIRE0503b_raw!$A$4:$F$4)*('Data - casualties'!$B$2:$B$934=FIRE0503b_raw!E$8)*('Data - casualties'!$U$2:$U$934)),IF($A$5="Female",SUMPRODUCT(('Data - casualties'!$A$2:$A$934=FIRE0503b_raw!$A$4:$F$4)*('Data - casualties'!$B$2:$B$934=FIRE0503b_raw!E$8)*('Data - casualties'!$V$2:$V$934)),SUMPRODUCT(('Data - casualties'!$A$2:$A$934=FIRE0503b_raw!$A$4:$F$4)*('Data - casualties'!$B$2:$B$934=FIRE0503b_raw!E$8)*('Data - casualties'!$W$2:$W$934))))))</f>
        <v>37</v>
      </c>
      <c r="F16" s="9" cm="1">
        <f t="array" ref="F16">IF($A$4="2009/10",IF($A$5="All genders",'200910'!T14,IF($A$5="Male",'200910'!T33,IF($A$5="Female",'200910'!T52,'200910'!T71))),IF($A$5="All genders",SUMPRODUCT(('Data - casualties'!$A$2:$A$934=FIRE0503b_raw!$A$4:$F$4)*('Data - casualties'!$B$2:$B$934=FIRE0503b_raw!F$8)*('Data - casualties'!$U$2:$U$934))+SUMPRODUCT(('Data - casualties'!$A$2:$A$934=FIRE0503b_raw!$A$4:$F$4)*('Data - casualties'!$B$2:$B$934=FIRE0503b_raw!F$8)*('Data - casualties'!$V$2:$V$934))+SUMPRODUCT(('Data - casualties'!$A$2:$A$934=FIRE0503b_raw!$A$4:$F$4)*('Data - casualties'!$B$2:$B$934=FIRE0503b_raw!F$8)*('Data - casualties'!$W$2:$W$934)),IF($A$5="Male",SUMPRODUCT(('Data - casualties'!$A$2:$A$934=FIRE0503b_raw!$A$4:$F$4)*('Data - casualties'!$B$2:$B$934=FIRE0503b_raw!F$8)*('Data - casualties'!$U$2:$U$934)),IF($A$5="Female",SUMPRODUCT(('Data - casualties'!$A$2:$A$934=FIRE0503b_raw!$A$4:$F$4)*('Data - casualties'!$B$2:$B$934=FIRE0503b_raw!F$8)*('Data - casualties'!$V$2:$V$934)),SUMPRODUCT(('Data - casualties'!$A$2:$A$934=FIRE0503b_raw!$A$4:$F$4)*('Data - casualties'!$B$2:$B$934=FIRE0503b_raw!F$8)*('Data - casualties'!$W$2:$W$934))))))</f>
        <v>13</v>
      </c>
      <c r="G16" s="9" cm="1">
        <f t="array" ref="G16">IF($A$4="2009/10",IF($A$5="All genders",'200910'!U14,IF($A$5="Male",'200910'!U33,IF($A$5="Female",'200910'!U52,'200910'!U71))),IF($A$5="All genders",SUMPRODUCT(('Data - casualties'!$A$2:$A$934=FIRE0503b_raw!$A$4:$F$4)*('Data - casualties'!$B$2:$B$934=FIRE0503b_raw!G$8)*('Data - casualties'!$U$2:$U$934))+SUMPRODUCT(('Data - casualties'!$A$2:$A$934=FIRE0503b_raw!$A$4:$F$4)*('Data - casualties'!$B$2:$B$934=FIRE0503b_raw!G$8)*('Data - casualties'!$V$2:$V$934))+SUMPRODUCT(('Data - casualties'!$A$2:$A$934=FIRE0503b_raw!$A$4:$F$4)*('Data - casualties'!$B$2:$B$934=FIRE0503b_raw!G$8)*('Data - casualties'!$W$2:$W$934)),IF($A$5="Male",SUMPRODUCT(('Data - casualties'!$A$2:$A$934=FIRE0503b_raw!$A$4:$F$4)*('Data - casualties'!$B$2:$B$934=FIRE0503b_raw!G$8)*('Data - casualties'!$U$2:$U$934)),IF($A$5="Female",SUMPRODUCT(('Data - casualties'!$A$2:$A$934=FIRE0503b_raw!$A$4:$F$4)*('Data - casualties'!$B$2:$B$934=FIRE0503b_raw!G$8)*('Data - casualties'!$V$2:$V$934)),SUMPRODUCT(('Data - casualties'!$A$2:$A$934=FIRE0503b_raw!$A$4:$F$4)*('Data - casualties'!$B$2:$B$934=FIRE0503b_raw!G$8)*('Data - casualties'!$W$2:$W$934))))))</f>
        <v>173</v>
      </c>
      <c r="H16" s="9" cm="1">
        <f t="array" ref="H16">IF($A$4="2009/10",IF($A$5="All genders",'200910'!V14,IF($A$5="Male",'200910'!V33,IF($A$5="Female",'200910'!V52,'200910'!V71))),IF($A$5="All genders",SUMPRODUCT(('Data - casualties'!$A$2:$A$934=FIRE0503b_raw!$A$4:$F$4)*('Data - casualties'!$B$2:$B$934=FIRE0503b_raw!H$8)*('Data - casualties'!$U$2:$U$934))+SUMPRODUCT(('Data - casualties'!$A$2:$A$934=FIRE0503b_raw!$A$4:$F$4)*('Data - casualties'!$B$2:$B$934=FIRE0503b_raw!H$8)*('Data - casualties'!$V$2:$V$934))+SUMPRODUCT(('Data - casualties'!$A$2:$A$934=FIRE0503b_raw!$A$4:$F$4)*('Data - casualties'!$B$2:$B$934=FIRE0503b_raw!H$8)*('Data - casualties'!$W$2:$W$934)),IF($A$5="Male",SUMPRODUCT(('Data - casualties'!$A$2:$A$934=FIRE0503b_raw!$A$4:$F$4)*('Data - casualties'!$B$2:$B$934=FIRE0503b_raw!H$8)*('Data - casualties'!$U$2:$U$934)),IF($A$5="Female",SUMPRODUCT(('Data - casualties'!$A$2:$A$934=FIRE0503b_raw!$A$4:$F$4)*('Data - casualties'!$B$2:$B$934=FIRE0503b_raw!H$8)*('Data - casualties'!$V$2:$V$934)),SUMPRODUCT(('Data - casualties'!$A$2:$A$934=FIRE0503b_raw!$A$4:$F$4)*('Data - casualties'!$B$2:$B$934=FIRE0503b_raw!H$8)*('Data - casualties'!$W$2:$W$934))))))</f>
        <v>80</v>
      </c>
      <c r="I16" s="9" cm="1">
        <f t="array" ref="I16">IF($A$4="2009/10",IF($A$5="All genders",'200910'!W14,IF($A$5="Male",'200910'!W33,IF($A$5="Female",'200910'!W52,'200910'!W71))),IF($A$5="All genders",SUMPRODUCT(('Data - casualties'!$A$2:$A$934=FIRE0503b_raw!$A$4:$F$4)*('Data - casualties'!$B$2:$B$934=FIRE0503b_raw!I$8)*('Data - casualties'!$U$2:$U$934))+SUMPRODUCT(('Data - casualties'!$A$2:$A$934=FIRE0503b_raw!$A$4:$F$4)*('Data - casualties'!$B$2:$B$934=FIRE0503b_raw!I$8)*('Data - casualties'!$V$2:$V$934))+SUMPRODUCT(('Data - casualties'!$A$2:$A$934=FIRE0503b_raw!$A$4:$F$4)*('Data - casualties'!$B$2:$B$934=FIRE0503b_raw!I$8)*('Data - casualties'!$W$2:$W$934)),IF($A$5="Male",SUMPRODUCT(('Data - casualties'!$A$2:$A$934=FIRE0503b_raw!$A$4:$F$4)*('Data - casualties'!$B$2:$B$934=FIRE0503b_raw!I$8)*('Data - casualties'!$U$2:$U$934)),IF($A$5="Female",SUMPRODUCT(('Data - casualties'!$A$2:$A$934=FIRE0503b_raw!$A$4:$F$4)*('Data - casualties'!$B$2:$B$934=FIRE0503b_raw!I$8)*('Data - casualties'!$V$2:$V$934)),SUMPRODUCT(('Data - casualties'!$A$2:$A$934=FIRE0503b_raw!$A$4:$F$4)*('Data - casualties'!$B$2:$B$934=FIRE0503b_raw!I$8)*('Data - casualties'!$W$2:$W$934))))))</f>
        <v>74</v>
      </c>
      <c r="K16" s="13" t="s">
        <v>28</v>
      </c>
      <c r="L16" s="27">
        <f>IF($A$5="Not known","..",(IF($B16=0, "NA",$B16/SUMPRODUCT((PopData!$A$2:$A$998=$A$4)*(PopData!$B$2:$B$998=$A$5)*(PopData!$C$2:$C$998=$A16)*(PopData!$E$2:$E$998)))))</f>
        <v>99.812412173868353</v>
      </c>
    </row>
    <row r="17" spans="1:15">
      <c r="A17" s="13" t="s">
        <v>29</v>
      </c>
      <c r="B17" s="15">
        <f t="shared" si="1"/>
        <v>608</v>
      </c>
      <c r="C17" s="17">
        <f t="shared" si="0"/>
        <v>463</v>
      </c>
      <c r="D17" s="9" cm="1">
        <f t="array" ref="D17">IF($A$4="2009/10",IF($A$5="All genders",'200910'!R15,IF($A$5="Male",'200910'!R34,IF($A$5="Female",'200910'!R53,'200910'!R72))),IF($A$5="All genders",SUMPRODUCT(('Data - casualties'!$A$2:$A$934=FIRE0503b_raw!$A$4:$F$4)*('Data - casualties'!$B$2:$B$934=FIRE0503b_raw!D$8)*('Data - casualties'!$X$2:$X$934))+SUMPRODUCT(('Data - casualties'!$A$2:$A$934=FIRE0503b_raw!$A$4:$F$4)*('Data - casualties'!$B$2:$B$934=FIRE0503b_raw!D$8)*('Data - casualties'!$Y$2:$Y$934))+SUMPRODUCT(('Data - casualties'!$A$2:$A$934=FIRE0503b_raw!$A$4:$F$4)*('Data - casualties'!$B$2:$B$934=FIRE0503b_raw!D$8)*('Data - casualties'!$Z$2:$Z$934)),IF($A$5="Male",SUMPRODUCT(('Data - casualties'!$A$2:$A$934=FIRE0503b_raw!$A$4:$F$4)*('Data - casualties'!$B$2:$B$934=FIRE0503b_raw!D$8)*('Data - casualties'!$X$2:$X$934)),IF($A$5="Female",SUMPRODUCT(('Data - casualties'!$A$2:$A$934=FIRE0503b_raw!$A$4:$F$4)*('Data - casualties'!$B$2:$B$934=FIRE0503b_raw!D$8)*('Data - casualties'!$Y$2:$Y$934)),SUMPRODUCT(('Data - casualties'!$A$2:$A$934=FIRE0503b_raw!$A$4:$F$4)*('Data - casualties'!$B$2:$B$934=FIRE0503b_raw!D$8)*('Data - casualties'!$Z$2:$Z$934))))))</f>
        <v>446</v>
      </c>
      <c r="E17" s="9" cm="1">
        <f t="array" ref="E17">IF($A$4="2009/10",IF($A$5="All genders",'200910'!S15,IF($A$5="Male",'200910'!S34,IF($A$5="Female",'200910'!S53,'200910'!S72))),IF($A$5="All genders",SUMPRODUCT(('Data - casualties'!$A$2:$A$934=FIRE0503b_raw!$A$4:$F$4)*('Data - casualties'!$B$2:$B$934=FIRE0503b_raw!E$8)*('Data - casualties'!$X$2:$X$934))+SUMPRODUCT(('Data - casualties'!$A$2:$A$934=FIRE0503b_raw!$A$4:$F$4)*('Data - casualties'!$B$2:$B$934=FIRE0503b_raw!E$8)*('Data - casualties'!$Y$2:$Y$934))+SUMPRODUCT(('Data - casualties'!$A$2:$A$934=FIRE0503b_raw!$A$4:$F$4)*('Data - casualties'!$B$2:$B$934=FIRE0503b_raw!E$8)*('Data - casualties'!$Z$2:$Z$934)),IF($A$5="Male",SUMPRODUCT(('Data - casualties'!$A$2:$A$934=FIRE0503b_raw!$A$4:$F$4)*('Data - casualties'!$B$2:$B$934=FIRE0503b_raw!E$8)*('Data - casualties'!$X$2:$X$934)),IF($A$5="Female",SUMPRODUCT(('Data - casualties'!$A$2:$A$934=FIRE0503b_raw!$A$4:$F$4)*('Data - casualties'!$B$2:$B$934=FIRE0503b_raw!E$8)*('Data - casualties'!$Y$2:$Y$934)),SUMPRODUCT(('Data - casualties'!$A$2:$A$934=FIRE0503b_raw!$A$4:$F$4)*('Data - casualties'!$B$2:$B$934=FIRE0503b_raw!E$8)*('Data - casualties'!$Z$2:$Z$934))))))</f>
        <v>15</v>
      </c>
      <c r="F17" s="9" cm="1">
        <f t="array" ref="F17">IF($A$4="2009/10",IF($A$5="All genders",'200910'!T15,IF($A$5="Male",'200910'!T34,IF($A$5="Female",'200910'!T53,'200910'!T72))),IF($A$5="All genders",SUMPRODUCT(('Data - casualties'!$A$2:$A$934=FIRE0503b_raw!$A$4:$F$4)*('Data - casualties'!$B$2:$B$934=FIRE0503b_raw!F$8)*('Data - casualties'!$X$2:$X$934))+SUMPRODUCT(('Data - casualties'!$A$2:$A$934=FIRE0503b_raw!$A$4:$F$4)*('Data - casualties'!$B$2:$B$934=FIRE0503b_raw!F$8)*('Data - casualties'!$Y$2:$Y$934))+SUMPRODUCT(('Data - casualties'!$A$2:$A$934=FIRE0503b_raw!$A$4:$F$4)*('Data - casualties'!$B$2:$B$934=FIRE0503b_raw!F$8)*('Data - casualties'!$Z$2:$Z$934)),IF($A$5="Male",SUMPRODUCT(('Data - casualties'!$A$2:$A$934=FIRE0503b_raw!$A$4:$F$4)*('Data - casualties'!$B$2:$B$934=FIRE0503b_raw!F$8)*('Data - casualties'!$X$2:$X$934)),IF($A$5="Female",SUMPRODUCT(('Data - casualties'!$A$2:$A$934=FIRE0503b_raw!$A$4:$F$4)*('Data - casualties'!$B$2:$B$934=FIRE0503b_raw!F$8)*('Data - casualties'!$Y$2:$Y$934)),SUMPRODUCT(('Data - casualties'!$A$2:$A$934=FIRE0503b_raw!$A$4:$F$4)*('Data - casualties'!$B$2:$B$934=FIRE0503b_raw!F$8)*('Data - casualties'!$Z$2:$Z$934))))))</f>
        <v>2</v>
      </c>
      <c r="G17" s="9" cm="1">
        <f t="array" ref="G17">IF($A$4="2009/10",IF($A$5="All genders",'200910'!U15,IF($A$5="Male",'200910'!U34,IF($A$5="Female",'200910'!U53,'200910'!U72))),IF($A$5="All genders",SUMPRODUCT(('Data - casualties'!$A$2:$A$934=FIRE0503b_raw!$A$4:$F$4)*('Data - casualties'!$B$2:$B$934=FIRE0503b_raw!G$8)*('Data - casualties'!$X$2:$X$934))+SUMPRODUCT(('Data - casualties'!$A$2:$A$934=FIRE0503b_raw!$A$4:$F$4)*('Data - casualties'!$B$2:$B$934=FIRE0503b_raw!G$8)*('Data - casualties'!$Y$2:$Y$934))+SUMPRODUCT(('Data - casualties'!$A$2:$A$934=FIRE0503b_raw!$A$4:$F$4)*('Data - casualties'!$B$2:$B$934=FIRE0503b_raw!G$8)*('Data - casualties'!$Z$2:$Z$934)),IF($A$5="Male",SUMPRODUCT(('Data - casualties'!$A$2:$A$934=FIRE0503b_raw!$A$4:$F$4)*('Data - casualties'!$B$2:$B$934=FIRE0503b_raw!G$8)*('Data - casualties'!$X$2:$X$934)),IF($A$5="Female",SUMPRODUCT(('Data - casualties'!$A$2:$A$934=FIRE0503b_raw!$A$4:$F$4)*('Data - casualties'!$B$2:$B$934=FIRE0503b_raw!G$8)*('Data - casualties'!$Y$2:$Y$934)),SUMPRODUCT(('Data - casualties'!$A$2:$A$934=FIRE0503b_raw!$A$4:$F$4)*('Data - casualties'!$B$2:$B$934=FIRE0503b_raw!G$8)*('Data - casualties'!$Z$2:$Z$934))))))</f>
        <v>80</v>
      </c>
      <c r="H17" s="9" cm="1">
        <f t="array" ref="H17">IF($A$4="2009/10",IF($A$5="All genders",'200910'!V15,IF($A$5="Male",'200910'!V34,IF($A$5="Female",'200910'!V53,'200910'!V72))),IF($A$5="All genders",SUMPRODUCT(('Data - casualties'!$A$2:$A$934=FIRE0503b_raw!$A$4:$F$4)*('Data - casualties'!$B$2:$B$934=FIRE0503b_raw!H$8)*('Data - casualties'!$X$2:$X$934))+SUMPRODUCT(('Data - casualties'!$A$2:$A$934=FIRE0503b_raw!$A$4:$F$4)*('Data - casualties'!$B$2:$B$934=FIRE0503b_raw!H$8)*('Data - casualties'!$Y$2:$Y$934))+SUMPRODUCT(('Data - casualties'!$A$2:$A$934=FIRE0503b_raw!$A$4:$F$4)*('Data - casualties'!$B$2:$B$934=FIRE0503b_raw!H$8)*('Data - casualties'!$Z$2:$Z$934)),IF($A$5="Male",SUMPRODUCT(('Data - casualties'!$A$2:$A$934=FIRE0503b_raw!$A$4:$F$4)*('Data - casualties'!$B$2:$B$934=FIRE0503b_raw!H$8)*('Data - casualties'!$X$2:$X$934)),IF($A$5="Female",SUMPRODUCT(('Data - casualties'!$A$2:$A$934=FIRE0503b_raw!$A$4:$F$4)*('Data - casualties'!$B$2:$B$934=FIRE0503b_raw!H$8)*('Data - casualties'!$Y$2:$Y$934)),SUMPRODUCT(('Data - casualties'!$A$2:$A$934=FIRE0503b_raw!$A$4:$F$4)*('Data - casualties'!$B$2:$B$934=FIRE0503b_raw!H$8)*('Data - casualties'!$Z$2:$Z$934))))))</f>
        <v>34</v>
      </c>
      <c r="I17" s="9" cm="1">
        <f t="array" ref="I17">IF($A$4="2009/10",IF($A$5="All genders",'200910'!W15,IF($A$5="Male",'200910'!W34,IF($A$5="Female",'200910'!W53,'200910'!W72))),IF($A$5="All genders",SUMPRODUCT(('Data - casualties'!$A$2:$A$934=FIRE0503b_raw!$A$4:$F$4)*('Data - casualties'!$B$2:$B$934=FIRE0503b_raw!I$8)*('Data - casualties'!$X$2:$X$934))+SUMPRODUCT(('Data - casualties'!$A$2:$A$934=FIRE0503b_raw!$A$4:$F$4)*('Data - casualties'!$B$2:$B$934=FIRE0503b_raw!I$8)*('Data - casualties'!$Y$2:$Y$934))+SUMPRODUCT(('Data - casualties'!$A$2:$A$934=FIRE0503b_raw!$A$4:$F$4)*('Data - casualties'!$B$2:$B$934=FIRE0503b_raw!I$8)*('Data - casualties'!$Z$2:$Z$934)),IF($A$5="Male",SUMPRODUCT(('Data - casualties'!$A$2:$A$934=FIRE0503b_raw!$A$4:$F$4)*('Data - casualties'!$B$2:$B$934=FIRE0503b_raw!I$8)*('Data - casualties'!$X$2:$X$934)),IF($A$5="Female",SUMPRODUCT(('Data - casualties'!$A$2:$A$934=FIRE0503b_raw!$A$4:$F$4)*('Data - casualties'!$B$2:$B$934=FIRE0503b_raw!I$8)*('Data - casualties'!$Y$2:$Y$934)),SUMPRODUCT(('Data - casualties'!$A$2:$A$934=FIRE0503b_raw!$A$4:$F$4)*('Data - casualties'!$B$2:$B$934=FIRE0503b_raw!I$8)*('Data - casualties'!$Z$2:$Z$934))))))</f>
        <v>31</v>
      </c>
      <c r="K17" s="13" t="s">
        <v>29</v>
      </c>
      <c r="L17" s="27">
        <f>IF($A$5="Not known","..",(IF($B17=0, "NA",$B17/SUMPRODUCT((PopData!$A$2:$A$998=$A$4)*(PopData!$B$2:$B$998=$A$5)*(PopData!$C$2:$C$998=$A17)*(PopData!$E$2:$E$998)))))</f>
        <v>86.09011681211129</v>
      </c>
    </row>
    <row r="18" spans="1:15">
      <c r="A18" s="13" t="s">
        <v>18</v>
      </c>
      <c r="B18" s="15">
        <f t="shared" si="1"/>
        <v>697</v>
      </c>
      <c r="C18" s="17">
        <f t="shared" si="0"/>
        <v>573</v>
      </c>
      <c r="D18" s="9" cm="1">
        <f t="array" ref="D18">IF($A$4="2009/10",IF($A$5="All genders",'200910'!R16,IF($A$5="Male",'200910'!R35,IF($A$5="Female",'200910'!R54,'200910'!R73))),IF($A$5="All genders",SUMPRODUCT(('Data - casualties'!$A$2:$A$934=FIRE0503b_raw!$A$4:$F$4)*('Data - casualties'!$B$2:$B$934=FIRE0503b_raw!D$8)*('Data - casualties'!$AA$2:$AA$934))+SUMPRODUCT(('Data - casualties'!$A$2:$A$934=FIRE0503b_raw!$A$4:$F$4)*('Data - casualties'!$B$2:$B$934=FIRE0503b_raw!D$8)*('Data - casualties'!$AB$2:$AB$934))+SUMPRODUCT(('Data - casualties'!$A$2:$A$934=FIRE0503b_raw!$A$4:$F$4)*('Data - casualties'!$B$2:$B$934=FIRE0503b_raw!D$8)*('Data - casualties'!$AC$2:$AC$934)),IF($A$5="Male",SUMPRODUCT(('Data - casualties'!$A$2:$A$934=FIRE0503b_raw!$A$4:$F$4)*('Data - casualties'!$B$2:$B$934=FIRE0503b_raw!D$8)*('Data - casualties'!$AA$2:$AA$934)),IF($A$5="Female",SUMPRODUCT(('Data - casualties'!$A$2:$A$934=FIRE0503b_raw!$A$4:$F$4)*('Data - casualties'!$B$2:$B$934=FIRE0503b_raw!D$8)*('Data - casualties'!$AB$2:$AB$934)),SUMPRODUCT(('Data - casualties'!$A$2:$A$934=FIRE0503b_raw!$A$4:$F$4)*('Data - casualties'!$B$2:$B$934=FIRE0503b_raw!D$8)*('Data - casualties'!$AC$2:$AC$934))))))</f>
        <v>562</v>
      </c>
      <c r="E18" s="9" cm="1">
        <f t="array" ref="E18">IF($A$4="2009/10",IF($A$5="All genders",'200910'!S16,IF($A$5="Male",'200910'!S35,IF($A$5="Female",'200910'!S54,'200910'!S73))),IF($A$5="All genders",SUMPRODUCT(('Data - casualties'!$A$2:$A$934=FIRE0503b_raw!$A$4:$F$4)*('Data - casualties'!$B$2:$B$934=FIRE0503b_raw!E$8)*('Data - casualties'!$AA$2:$AA$934))+SUMPRODUCT(('Data - casualties'!$A$2:$A$934=FIRE0503b_raw!$A$4:$F$4)*('Data - casualties'!$B$2:$B$934=FIRE0503b_raw!E$8)*('Data - casualties'!$AB$2:$AB$934))+SUMPRODUCT(('Data - casualties'!$A$2:$A$934=FIRE0503b_raw!$A$4:$F$4)*('Data - casualties'!$B$2:$B$934=FIRE0503b_raw!E$8)*('Data - casualties'!$AC$2:$AC$934)),IF($A$5="Male",SUMPRODUCT(('Data - casualties'!$A$2:$A$934=FIRE0503b_raw!$A$4:$F$4)*('Data - casualties'!$B$2:$B$934=FIRE0503b_raw!E$8)*('Data - casualties'!$AA$2:$AA$934)),IF($A$5="Female",SUMPRODUCT(('Data - casualties'!$A$2:$A$934=FIRE0503b_raw!$A$4:$F$4)*('Data - casualties'!$B$2:$B$934=FIRE0503b_raw!E$8)*('Data - casualties'!$AB$2:$AB$934)),SUMPRODUCT(('Data - casualties'!$A$2:$A$934=FIRE0503b_raw!$A$4:$F$4)*('Data - casualties'!$B$2:$B$934=FIRE0503b_raw!E$8)*('Data - casualties'!$AC$2:$AC$934))))))</f>
        <v>3</v>
      </c>
      <c r="F18" s="9" cm="1">
        <f t="array" ref="F18">IF($A$4="2009/10",IF($A$5="All genders",'200910'!T16,IF($A$5="Male",'200910'!T35,IF($A$5="Female",'200910'!T54,'200910'!T73))),IF($A$5="All genders",SUMPRODUCT(('Data - casualties'!$A$2:$A$934=FIRE0503b_raw!$A$4:$F$4)*('Data - casualties'!$B$2:$B$934=FIRE0503b_raw!F$8)*('Data - casualties'!$AA$2:$AA$934))+SUMPRODUCT(('Data - casualties'!$A$2:$A$934=FIRE0503b_raw!$A$4:$F$4)*('Data - casualties'!$B$2:$B$934=FIRE0503b_raw!F$8)*('Data - casualties'!$AB$2:$AB$934))+SUMPRODUCT(('Data - casualties'!$A$2:$A$934=FIRE0503b_raw!$A$4:$F$4)*('Data - casualties'!$B$2:$B$934=FIRE0503b_raw!F$8)*('Data - casualties'!$AC$2:$AC$934)),IF($A$5="Male",SUMPRODUCT(('Data - casualties'!$A$2:$A$934=FIRE0503b_raw!$A$4:$F$4)*('Data - casualties'!$B$2:$B$934=FIRE0503b_raw!F$8)*('Data - casualties'!$AA$2:$AA$934)),IF($A$5="Female",SUMPRODUCT(('Data - casualties'!$A$2:$A$934=FIRE0503b_raw!$A$4:$F$4)*('Data - casualties'!$B$2:$B$934=FIRE0503b_raw!F$8)*('Data - casualties'!$AB$2:$AB$934)),SUMPRODUCT(('Data - casualties'!$A$2:$A$934=FIRE0503b_raw!$A$4:$F$4)*('Data - casualties'!$B$2:$B$934=FIRE0503b_raw!F$8)*('Data - casualties'!$AC$2:$AC$934))))))</f>
        <v>8</v>
      </c>
      <c r="G18" s="9" cm="1">
        <f t="array" ref="G18">IF($A$4="2009/10",IF($A$5="All genders",'200910'!U16,IF($A$5="Male",'200910'!U35,IF($A$5="Female",'200910'!U54,'200910'!U73))),IF($A$5="All genders",SUMPRODUCT(('Data - casualties'!$A$2:$A$934=FIRE0503b_raw!$A$4:$F$4)*('Data - casualties'!$B$2:$B$934=FIRE0503b_raw!G$8)*('Data - casualties'!$AA$2:$AA$934))+SUMPRODUCT(('Data - casualties'!$A$2:$A$934=FIRE0503b_raw!$A$4:$F$4)*('Data - casualties'!$B$2:$B$934=FIRE0503b_raw!G$8)*('Data - casualties'!$AB$2:$AB$934))+SUMPRODUCT(('Data - casualties'!$A$2:$A$934=FIRE0503b_raw!$A$4:$F$4)*('Data - casualties'!$B$2:$B$934=FIRE0503b_raw!G$8)*('Data - casualties'!$AC$2:$AC$934)),IF($A$5="Male",SUMPRODUCT(('Data - casualties'!$A$2:$A$934=FIRE0503b_raw!$A$4:$F$4)*('Data - casualties'!$B$2:$B$934=FIRE0503b_raw!G$8)*('Data - casualties'!$AA$2:$AA$934)),IF($A$5="Female",SUMPRODUCT(('Data - casualties'!$A$2:$A$934=FIRE0503b_raw!$A$4:$F$4)*('Data - casualties'!$B$2:$B$934=FIRE0503b_raw!G$8)*('Data - casualties'!$AB$2:$AB$934)),SUMPRODUCT(('Data - casualties'!$A$2:$A$934=FIRE0503b_raw!$A$4:$F$4)*('Data - casualties'!$B$2:$B$934=FIRE0503b_raw!G$8)*('Data - casualties'!$AC$2:$AC$934))))))</f>
        <v>67</v>
      </c>
      <c r="H18" s="9" cm="1">
        <f t="array" ref="H18">IF($A$4="2009/10",IF($A$5="All genders",'200910'!V16,IF($A$5="Male",'200910'!V35,IF($A$5="Female",'200910'!V54,'200910'!V73))),IF($A$5="All genders",SUMPRODUCT(('Data - casualties'!$A$2:$A$934=FIRE0503b_raw!$A$4:$F$4)*('Data - casualties'!$B$2:$B$934=FIRE0503b_raw!H$8)*('Data - casualties'!$AA$2:$AA$934))+SUMPRODUCT(('Data - casualties'!$A$2:$A$934=FIRE0503b_raw!$A$4:$F$4)*('Data - casualties'!$B$2:$B$934=FIRE0503b_raw!H$8)*('Data - casualties'!$AB$2:$AB$934))+SUMPRODUCT(('Data - casualties'!$A$2:$A$934=FIRE0503b_raw!$A$4:$F$4)*('Data - casualties'!$B$2:$B$934=FIRE0503b_raw!H$8)*('Data - casualties'!$AC$2:$AC$934)),IF($A$5="Male",SUMPRODUCT(('Data - casualties'!$A$2:$A$934=FIRE0503b_raw!$A$4:$F$4)*('Data - casualties'!$B$2:$B$934=FIRE0503b_raw!H$8)*('Data - casualties'!$AA$2:$AA$934)),IF($A$5="Female",SUMPRODUCT(('Data - casualties'!$A$2:$A$934=FIRE0503b_raw!$A$4:$F$4)*('Data - casualties'!$B$2:$B$934=FIRE0503b_raw!H$8)*('Data - casualties'!$AB$2:$AB$934)),SUMPRODUCT(('Data - casualties'!$A$2:$A$934=FIRE0503b_raw!$A$4:$F$4)*('Data - casualties'!$B$2:$B$934=FIRE0503b_raw!H$8)*('Data - casualties'!$AC$2:$AC$934))))))</f>
        <v>37</v>
      </c>
      <c r="I18" s="9" cm="1">
        <f t="array" ref="I18">IF($A$4="2009/10",IF($A$5="All genders",'200910'!W16,IF($A$5="Male",'200910'!W35,IF($A$5="Female",'200910'!W54,'200910'!W73))),IF($A$5="All genders",SUMPRODUCT(('Data - casualties'!$A$2:$A$934=FIRE0503b_raw!$A$4:$F$4)*('Data - casualties'!$B$2:$B$934=FIRE0503b_raw!I$8)*('Data - casualties'!$AA$2:$AA$934))+SUMPRODUCT(('Data - casualties'!$A$2:$A$934=FIRE0503b_raw!$A$4:$F$4)*('Data - casualties'!$B$2:$B$934=FIRE0503b_raw!I$8)*('Data - casualties'!$AB$2:$AB$934))+SUMPRODUCT(('Data - casualties'!$A$2:$A$934=FIRE0503b_raw!$A$4:$F$4)*('Data - casualties'!$B$2:$B$934=FIRE0503b_raw!I$8)*('Data - casualties'!$AC$2:$AC$934)),IF($A$5="Male",SUMPRODUCT(('Data - casualties'!$A$2:$A$934=FIRE0503b_raw!$A$4:$F$4)*('Data - casualties'!$B$2:$B$934=FIRE0503b_raw!I$8)*('Data - casualties'!$AA$2:$AA$934)),IF($A$5="Female",SUMPRODUCT(('Data - casualties'!$A$2:$A$934=FIRE0503b_raw!$A$4:$F$4)*('Data - casualties'!$B$2:$B$934=FIRE0503b_raw!I$8)*('Data - casualties'!$AB$2:$AB$934)),SUMPRODUCT(('Data - casualties'!$A$2:$A$934=FIRE0503b_raw!$A$4:$F$4)*('Data - casualties'!$B$2:$B$934=FIRE0503b_raw!I$8)*('Data - casualties'!$AC$2:$AC$934))))))</f>
        <v>20</v>
      </c>
      <c r="K18" s="13" t="s">
        <v>18</v>
      </c>
      <c r="L18" s="27">
        <f>IF($A$5="Not known","..",(IF($B18=0, "NA",$B18/SUMPRODUCT((PopData!$A$2:$A$998=$A$4)*(PopData!$B$2:$B$998=$A$5)*(PopData!$C$2:$C$998=$A18)*(PopData!$E$2:$E$998)))))</f>
        <v>91.6752675253978</v>
      </c>
    </row>
    <row r="19" spans="1:15">
      <c r="A19" s="13" t="s">
        <v>56</v>
      </c>
      <c r="B19" s="15">
        <f t="shared" si="1"/>
        <v>512</v>
      </c>
      <c r="C19" s="17">
        <f>SUM(D19:F19)</f>
        <v>460</v>
      </c>
      <c r="D19" s="9" cm="1">
        <f t="array" ref="D19">IF($A$4="2009/10",IF($A$5="All genders",'200910'!R17,IF($A$5="Male",'200910'!R36,IF($A$5="Female",'200910'!R55,'200910'!R74))),IF($A$5="All genders",SUMPRODUCT(('Data - casualties'!$A$2:$A$934=FIRE0503b_raw!$A$4:$F$4)*('Data - casualties'!$B$2:$B$934=FIRE0503b_raw!D$8)*('Data - casualties'!$AD$2:$AD$934))+SUMPRODUCT(('Data - casualties'!$A$2:$A$934=FIRE0503b_raw!$A$4:$F$4)*('Data - casualties'!$B$2:$B$934=FIRE0503b_raw!D$8)*('Data - casualties'!$AE$2:$AE$934))+SUMPRODUCT(('Data - casualties'!$A$2:$A$934=FIRE0503b_raw!$A$4:$F$4)*('Data - casualties'!$B$2:$B$934=FIRE0503b_raw!D$8)*('Data - casualties'!$AF$2:$AF$934)),IF($A$5="Male",SUMPRODUCT(('Data - casualties'!$A$2:$A$934=FIRE0503b_raw!$A$4:$F$4)*('Data - casualties'!$B$2:$B$934=FIRE0503b_raw!D$8)*('Data - casualties'!$AD$2:$AD$934)),IF($A$5="Female",SUMPRODUCT(('Data - casualties'!$A$2:$A$934=FIRE0503b_raw!$A$4:$F$4)*('Data - casualties'!$B$2:$B$934=FIRE0503b_raw!D$8)*('Data - casualties'!$AE$2:$AE$934)),SUMPRODUCT(('Data - casualties'!$A$2:$A$934=FIRE0503b_raw!$A$4:$F$4)*('Data - casualties'!$B$2:$B$934=FIRE0503b_raw!D$8)*('Data - casualties'!$AF$2:$AF$934))))))</f>
        <v>456</v>
      </c>
      <c r="E19" s="9" cm="1">
        <f t="array" ref="E19">IF($A$4="2009/10",IF($A$5="All genders",'200910'!S17,IF($A$5="Male",'200910'!S36,IF($A$5="Female",'200910'!S55,'200910'!S74))),IF($A$5="All genders",SUMPRODUCT(('Data - casualties'!$A$2:$A$934=FIRE0503b_raw!$A$4:$F$4)*('Data - casualties'!$B$2:$B$934=FIRE0503b_raw!E$8)*('Data - casualties'!$AD$2:$AD$934))+SUMPRODUCT(('Data - casualties'!$A$2:$A$934=FIRE0503b_raw!$A$4:$F$4)*('Data - casualties'!$B$2:$B$934=FIRE0503b_raw!E$8)*('Data - casualties'!$AE$2:$AE$934))+SUMPRODUCT(('Data - casualties'!$A$2:$A$934=FIRE0503b_raw!$A$4:$F$4)*('Data - casualties'!$B$2:$B$934=FIRE0503b_raw!E$8)*('Data - casualties'!$AF$2:$AF$934)),IF($A$5="Male",SUMPRODUCT(('Data - casualties'!$A$2:$A$934=FIRE0503b_raw!$A$4:$F$4)*('Data - casualties'!$B$2:$B$934=FIRE0503b_raw!E$8)*('Data - casualties'!$AD$2:$AD$934)),IF($A$5="Female",SUMPRODUCT(('Data - casualties'!$A$2:$A$934=FIRE0503b_raw!$A$4:$F$4)*('Data - casualties'!$B$2:$B$934=FIRE0503b_raw!E$8)*('Data - casualties'!$AE$2:$AE$934)),SUMPRODUCT(('Data - casualties'!$A$2:$A$934=FIRE0503b_raw!$A$4:$F$4)*('Data - casualties'!$B$2:$B$934=FIRE0503b_raw!E$8)*('Data - casualties'!$AF$2:$AF$934))))))</f>
        <v>1</v>
      </c>
      <c r="F19" s="9" cm="1">
        <f t="array" ref="F19">IF($A$4="2009/10",IF($A$5="All genders",'200910'!T17,IF($A$5="Male",'200910'!T36,IF($A$5="Female",'200910'!T55,'200910'!T74))),IF($A$5="All genders",SUMPRODUCT(('Data - casualties'!$A$2:$A$934=FIRE0503b_raw!$A$4:$F$4)*('Data - casualties'!$B$2:$B$934=FIRE0503b_raw!F$8)*('Data - casualties'!$AD$2:$AD$934))+SUMPRODUCT(('Data - casualties'!$A$2:$A$934=FIRE0503b_raw!$A$4:$F$4)*('Data - casualties'!$B$2:$B$934=FIRE0503b_raw!F$8)*('Data - casualties'!$AE$2:$AE$934))+SUMPRODUCT(('Data - casualties'!$A$2:$A$934=FIRE0503b_raw!$A$4:$F$4)*('Data - casualties'!$B$2:$B$934=FIRE0503b_raw!F$8)*('Data - casualties'!$AF$2:$AF$934)),IF($A$5="Male",SUMPRODUCT(('Data - casualties'!$A$2:$A$934=FIRE0503b_raw!$A$4:$F$4)*('Data - casualties'!$B$2:$B$934=FIRE0503b_raw!F$8)*('Data - casualties'!$AD$2:$AD$934)),IF($A$5="Female",SUMPRODUCT(('Data - casualties'!$A$2:$A$934=FIRE0503b_raw!$A$4:$F$4)*('Data - casualties'!$B$2:$B$934=FIRE0503b_raw!F$8)*('Data - casualties'!$AE$2:$AE$934)),SUMPRODUCT(('Data - casualties'!$A$2:$A$934=FIRE0503b_raw!$A$4:$F$4)*('Data - casualties'!$B$2:$B$934=FIRE0503b_raw!F$8)*('Data - casualties'!$AF$2:$AF$934))))))</f>
        <v>3</v>
      </c>
      <c r="G19" s="9" cm="1">
        <f t="array" ref="G19">IF($A$4="2009/10",IF($A$5="All genders",'200910'!U17,IF($A$5="Male",'200910'!U36,IF($A$5="Female",'200910'!U55,'200910'!U74))),IF($A$5="All genders",SUMPRODUCT(('Data - casualties'!$A$2:$A$934=FIRE0503b_raw!$A$4:$F$4)*('Data - casualties'!$B$2:$B$934=FIRE0503b_raw!G$8)*('Data - casualties'!$AD$2:$AD$934))+SUMPRODUCT(('Data - casualties'!$A$2:$A$934=FIRE0503b_raw!$A$4:$F$4)*('Data - casualties'!$B$2:$B$934=FIRE0503b_raw!G$8)*('Data - casualties'!$AE$2:$AE$934))+SUMPRODUCT(('Data - casualties'!$A$2:$A$934=FIRE0503b_raw!$A$4:$F$4)*('Data - casualties'!$B$2:$B$934=FIRE0503b_raw!G$8)*('Data - casualties'!$AF$2:$AF$934)),IF($A$5="Male",SUMPRODUCT(('Data - casualties'!$A$2:$A$934=FIRE0503b_raw!$A$4:$F$4)*('Data - casualties'!$B$2:$B$934=FIRE0503b_raw!G$8)*('Data - casualties'!$AD$2:$AD$934)),IF($A$5="Female",SUMPRODUCT(('Data - casualties'!$A$2:$A$934=FIRE0503b_raw!$A$4:$F$4)*('Data - casualties'!$B$2:$B$934=FIRE0503b_raw!G$8)*('Data - casualties'!$AE$2:$AE$934)),SUMPRODUCT(('Data - casualties'!$A$2:$A$934=FIRE0503b_raw!$A$4:$F$4)*('Data - casualties'!$B$2:$B$934=FIRE0503b_raw!G$8)*('Data - casualties'!$AF$2:$AF$934))))))</f>
        <v>32</v>
      </c>
      <c r="H19" s="9" cm="1">
        <f t="array" ref="H19">IF($A$4="2009/10",IF($A$5="All genders",'200910'!V17,IF($A$5="Male",'200910'!V36,IF($A$5="Female",'200910'!V55,'200910'!V74))),IF($A$5="All genders",SUMPRODUCT(('Data - casualties'!$A$2:$A$934=FIRE0503b_raw!$A$4:$F$4)*('Data - casualties'!$B$2:$B$934=FIRE0503b_raw!H$8)*('Data - casualties'!$AD$2:$AD$934))+SUMPRODUCT(('Data - casualties'!$A$2:$A$934=FIRE0503b_raw!$A$4:$F$4)*('Data - casualties'!$B$2:$B$934=FIRE0503b_raw!H$8)*('Data - casualties'!$AE$2:$AE$934))+SUMPRODUCT(('Data - casualties'!$A$2:$A$934=FIRE0503b_raw!$A$4:$F$4)*('Data - casualties'!$B$2:$B$934=FIRE0503b_raw!H$8)*('Data - casualties'!$AF$2:$AF$934)),IF($A$5="Male",SUMPRODUCT(('Data - casualties'!$A$2:$A$934=FIRE0503b_raw!$A$4:$F$4)*('Data - casualties'!$B$2:$B$934=FIRE0503b_raw!H$8)*('Data - casualties'!$AD$2:$AD$934)),IF($A$5="Female",SUMPRODUCT(('Data - casualties'!$A$2:$A$934=FIRE0503b_raw!$A$4:$F$4)*('Data - casualties'!$B$2:$B$934=FIRE0503b_raw!H$8)*('Data - casualties'!$AE$2:$AE$934)),SUMPRODUCT(('Data - casualties'!$A$2:$A$934=FIRE0503b_raw!$A$4:$F$4)*('Data - casualties'!$B$2:$B$934=FIRE0503b_raw!H$8)*('Data - casualties'!$AF$2:$AF$934))))))</f>
        <v>5</v>
      </c>
      <c r="I19" s="9" cm="1">
        <f t="array" ref="I19">IF($A$4="2009/10",IF($A$5="All genders",'200910'!W17,IF($A$5="Male",'200910'!W36,IF($A$5="Female",'200910'!W55,'200910'!W74))),IF($A$5="All genders",SUMPRODUCT(('Data - casualties'!$A$2:$A$934=FIRE0503b_raw!$A$4:$F$4)*('Data - casualties'!$B$2:$B$934=FIRE0503b_raw!I$8)*('Data - casualties'!$AD$2:$AD$934))+SUMPRODUCT(('Data - casualties'!$A$2:$A$934=FIRE0503b_raw!$A$4:$F$4)*('Data - casualties'!$B$2:$B$934=FIRE0503b_raw!I$8)*('Data - casualties'!$AE$2:$AE$934))+SUMPRODUCT(('Data - casualties'!$A$2:$A$934=FIRE0503b_raw!$A$4:$F$4)*('Data - casualties'!$B$2:$B$934=FIRE0503b_raw!I$8)*('Data - casualties'!$AF$2:$AF$934)),IF($A$5="Male",SUMPRODUCT(('Data - casualties'!$A$2:$A$934=FIRE0503b_raw!$A$4:$F$4)*('Data - casualties'!$B$2:$B$934=FIRE0503b_raw!I$8)*('Data - casualties'!$AD$2:$AD$934)),IF($A$5="Female",SUMPRODUCT(('Data - casualties'!$A$2:$A$934=FIRE0503b_raw!$A$4:$F$4)*('Data - casualties'!$B$2:$B$934=FIRE0503b_raw!I$8)*('Data - casualties'!$AE$2:$AE$934)),SUMPRODUCT(('Data - casualties'!$A$2:$A$934=FIRE0503b_raw!$A$4:$F$4)*('Data - casualties'!$B$2:$B$934=FIRE0503b_raw!I$8)*('Data - casualties'!$AF$2:$AF$934))))))</f>
        <v>15</v>
      </c>
      <c r="K19" s="13" t="s">
        <v>56</v>
      </c>
      <c r="L19" s="27">
        <f>IF($A$5="Not known","..",(IF($B19=0, "NA",$B19/SUMPRODUCT((PopData!$A$2:$A$998=$A$4)*(PopData!$B$2:$B$998=$A$5)*(PopData!$C$2:$C$998=$A19)*(PopData!$E$2:$E$998)))))</f>
        <v>182.96273849478843</v>
      </c>
    </row>
    <row r="20" spans="1:15" ht="15" thickBot="1">
      <c r="A20" s="16" t="s">
        <v>19</v>
      </c>
      <c r="B20" s="37">
        <f t="shared" si="1"/>
        <v>953</v>
      </c>
      <c r="C20" s="11">
        <f t="shared" si="0"/>
        <v>597</v>
      </c>
      <c r="D20" s="38" cm="1">
        <f t="array" ref="D20">IF($A$4="2009/10",IF($A$5="All genders",'200910'!R18,IF($A$5="Male",'200910'!R37,IF($A$5="Female",'200910'!R56,'200910'!R75))),IF($A$5="All genders",SUMPRODUCT(('Data - casualties'!$A$2:$A$934=FIRE0503b_raw!$A$4:$F$4)*('Data - casualties'!$B$2:$B$934=FIRE0503b_raw!D$8)*('Data - casualties'!$AG$2:$AG$934))+SUMPRODUCT(('Data - casualties'!$A$2:$A$934=FIRE0503b_raw!$A$4:$F$4)*('Data - casualties'!$B$2:$B$934=FIRE0503b_raw!D$8)*('Data - casualties'!$AH$2:$AH$934))+SUMPRODUCT(('Data - casualties'!$A$2:$A$934=FIRE0503b_raw!$A$4:$F$4)*('Data - casualties'!$B$2:$B$934=FIRE0503b_raw!D$8)*('Data - casualties'!$AI$2:$AI$934)),IF($A$5="Male",SUMPRODUCT(('Data - casualties'!$A$2:$A$934=FIRE0503b_raw!$A$4:$F$4)*('Data - casualties'!$B$2:$B$934=FIRE0503b_raw!D$8)*('Data - casualties'!$AG$2:$AG$934)),IF($A$5="Female",SUMPRODUCT(('Data - casualties'!$A$2:$A$934=FIRE0503b_raw!$A$4:$F$4)*('Data - casualties'!$B$2:$B$934=FIRE0503b_raw!D$8)*('Data - casualties'!$AH$2:$AH$934)),SUMPRODUCT(('Data - casualties'!$A$2:$A$934=FIRE0503b_raw!$A$4:$F$4)*('Data - casualties'!$B$2:$B$934=FIRE0503b_raw!D$8)*('Data - casualties'!$AI$2:$AI$934))))))</f>
        <v>564</v>
      </c>
      <c r="E20" s="38" cm="1">
        <f t="array" ref="E20">IF($A$4="2009/10",IF($A$5="All genders",'200910'!S18,IF($A$5="Male",'200910'!S37,IF($A$5="Female",'200910'!S56,'200910'!S75))),IF($A$5="All genders",SUMPRODUCT(('Data - casualties'!$A$2:$A$934=FIRE0503b_raw!$A$4:$F$4)*('Data - casualties'!$B$2:$B$934=FIRE0503b_raw!E$8)*('Data - casualties'!$AG$2:$AG$934))+SUMPRODUCT(('Data - casualties'!$A$2:$A$934=FIRE0503b_raw!$A$4:$F$4)*('Data - casualties'!$B$2:$B$934=FIRE0503b_raw!E$8)*('Data - casualties'!$AH$2:$AH$934))+SUMPRODUCT(('Data - casualties'!$A$2:$A$934=FIRE0503b_raw!$A$4:$F$4)*('Data - casualties'!$B$2:$B$934=FIRE0503b_raw!E$8)*('Data - casualties'!$AI$2:$AI$934)),IF($A$5="Male",SUMPRODUCT(('Data - casualties'!$A$2:$A$934=FIRE0503b_raw!$A$4:$F$4)*('Data - casualties'!$B$2:$B$934=FIRE0503b_raw!E$8)*('Data - casualties'!$AG$2:$AG$934)),IF($A$5="Female",SUMPRODUCT(('Data - casualties'!$A$2:$A$934=FIRE0503b_raw!$A$4:$F$4)*('Data - casualties'!$B$2:$B$934=FIRE0503b_raw!E$8)*('Data - casualties'!$AH$2:$AH$934)),SUMPRODUCT(('Data - casualties'!$A$2:$A$934=FIRE0503b_raw!$A$4:$F$4)*('Data - casualties'!$B$2:$B$934=FIRE0503b_raw!E$8)*('Data - casualties'!$AI$2:$AI$934))))))</f>
        <v>24</v>
      </c>
      <c r="F20" s="38" cm="1">
        <f t="array" ref="F20">IF($A$4="2009/10",IF($A$5="All genders",'200910'!T18,IF($A$5="Male",'200910'!T37,IF($A$5="Female",'200910'!T56,'200910'!T75))),IF($A$5="All genders",SUMPRODUCT(('Data - casualties'!$A$2:$A$934=FIRE0503b_raw!$A$4:$F$4)*('Data - casualties'!$B$2:$B$934=FIRE0503b_raw!F$8)*('Data - casualties'!$AG$2:$AG$934))+SUMPRODUCT(('Data - casualties'!$A$2:$A$934=FIRE0503b_raw!$A$4:$F$4)*('Data - casualties'!$B$2:$B$934=FIRE0503b_raw!F$8)*('Data - casualties'!$AH$2:$AH$934))+SUMPRODUCT(('Data - casualties'!$A$2:$A$934=FIRE0503b_raw!$A$4:$F$4)*('Data - casualties'!$B$2:$B$934=FIRE0503b_raw!F$8)*('Data - casualties'!$AI$2:$AI$934)),IF($A$5="Male",SUMPRODUCT(('Data - casualties'!$A$2:$A$934=FIRE0503b_raw!$A$4:$F$4)*('Data - casualties'!$B$2:$B$934=FIRE0503b_raw!F$8)*('Data - casualties'!$AG$2:$AG$934)),IF($A$5="Female",SUMPRODUCT(('Data - casualties'!$A$2:$A$934=FIRE0503b_raw!$A$4:$F$4)*('Data - casualties'!$B$2:$B$934=FIRE0503b_raw!F$8)*('Data - casualties'!$AH$2:$AH$934)),SUMPRODUCT(('Data - casualties'!$A$2:$A$934=FIRE0503b_raw!$A$4:$F$4)*('Data - casualties'!$B$2:$B$934=FIRE0503b_raw!F$8)*('Data - casualties'!$AI$2:$AI$934))))))</f>
        <v>9</v>
      </c>
      <c r="G20" s="38" cm="1">
        <f t="array" ref="G20">IF($A$4="2009/10",IF($A$5="All genders",'200910'!U18,IF($A$5="Male",'200910'!U37,IF($A$5="Female",'200910'!U56,'200910'!U75))),IF($A$5="All genders",SUMPRODUCT(('Data - casualties'!$A$2:$A$934=FIRE0503b_raw!$A$4:$F$4)*('Data - casualties'!$B$2:$B$934=FIRE0503b_raw!G$8)*('Data - casualties'!$AG$2:$AG$934))+SUMPRODUCT(('Data - casualties'!$A$2:$A$934=FIRE0503b_raw!$A$4:$F$4)*('Data - casualties'!$B$2:$B$934=FIRE0503b_raw!G$8)*('Data - casualties'!$AH$2:$AH$934))+SUMPRODUCT(('Data - casualties'!$A$2:$A$934=FIRE0503b_raw!$A$4:$F$4)*('Data - casualties'!$B$2:$B$934=FIRE0503b_raw!G$8)*('Data - casualties'!$AI$2:$AI$934)),IF($A$5="Male",SUMPRODUCT(('Data - casualties'!$A$2:$A$934=FIRE0503b_raw!$A$4:$F$4)*('Data - casualties'!$B$2:$B$934=FIRE0503b_raw!G$8)*('Data - casualties'!$AG$2:$AG$934)),IF($A$5="Female",SUMPRODUCT(('Data - casualties'!$A$2:$A$934=FIRE0503b_raw!$A$4:$F$4)*('Data - casualties'!$B$2:$B$934=FIRE0503b_raw!G$8)*('Data - casualties'!$AH$2:$AH$934)),SUMPRODUCT(('Data - casualties'!$A$2:$A$934=FIRE0503b_raw!$A$4:$F$4)*('Data - casualties'!$B$2:$B$934=FIRE0503b_raw!G$8)*('Data - casualties'!$AI$2:$AI$934))))))</f>
        <v>175</v>
      </c>
      <c r="H20" s="38" cm="1">
        <f t="array" ref="H20">IF($A$4="2009/10",IF($A$5="All genders",'200910'!V18,IF($A$5="Male",'200910'!V37,IF($A$5="Female",'200910'!V56,'200910'!V75))),IF($A$5="All genders",SUMPRODUCT(('Data - casualties'!$A$2:$A$934=FIRE0503b_raw!$A$4:$F$4)*('Data - casualties'!$B$2:$B$934=FIRE0503b_raw!H$8)*('Data - casualties'!$AG$2:$AG$934))+SUMPRODUCT(('Data - casualties'!$A$2:$A$934=FIRE0503b_raw!$A$4:$F$4)*('Data - casualties'!$B$2:$B$934=FIRE0503b_raw!H$8)*('Data - casualties'!$AH$2:$AH$934))+SUMPRODUCT(('Data - casualties'!$A$2:$A$934=FIRE0503b_raw!$A$4:$F$4)*('Data - casualties'!$B$2:$B$934=FIRE0503b_raw!H$8)*('Data - casualties'!$AI$2:$AI$934)),IF($A$5="Male",SUMPRODUCT(('Data - casualties'!$A$2:$A$934=FIRE0503b_raw!$A$4:$F$4)*('Data - casualties'!$B$2:$B$934=FIRE0503b_raw!H$8)*('Data - casualties'!$AG$2:$AG$934)),IF($A$5="Female",SUMPRODUCT(('Data - casualties'!$A$2:$A$934=FIRE0503b_raw!$A$4:$F$4)*('Data - casualties'!$B$2:$B$934=FIRE0503b_raw!H$8)*('Data - casualties'!$AH$2:$AH$934)),SUMPRODUCT(('Data - casualties'!$A$2:$A$934=FIRE0503b_raw!$A$4:$F$4)*('Data - casualties'!$B$2:$B$934=FIRE0503b_raw!H$8)*('Data - casualties'!$AI$2:$AI$934))))))</f>
        <v>97</v>
      </c>
      <c r="I20" s="38" cm="1">
        <f t="array" ref="I20">IF($A$4="2009/10",IF($A$5="All genders",'200910'!W18,IF($A$5="Male",'200910'!W37,IF($A$5="Female",'200910'!W56,'200910'!W75))),IF($A$5="All genders",SUMPRODUCT(('Data - casualties'!$A$2:$A$934=FIRE0503b_raw!$A$4:$F$4)*('Data - casualties'!$B$2:$B$934=FIRE0503b_raw!I$8)*('Data - casualties'!$AG$2:$AG$934))+SUMPRODUCT(('Data - casualties'!$A$2:$A$934=FIRE0503b_raw!$A$4:$F$4)*('Data - casualties'!$B$2:$B$934=FIRE0503b_raw!I$8)*('Data - casualties'!$AH$2:$AH$934))+SUMPRODUCT(('Data - casualties'!$A$2:$A$934=FIRE0503b_raw!$A$4:$F$4)*('Data - casualties'!$B$2:$B$934=FIRE0503b_raw!I$8)*('Data - casualties'!$AI$2:$AI$934)),IF($A$5="Male",SUMPRODUCT(('Data - casualties'!$A$2:$A$934=FIRE0503b_raw!$A$4:$F$4)*('Data - casualties'!$B$2:$B$934=FIRE0503b_raw!I$8)*('Data - casualties'!$AG$2:$AG$934)),IF($A$5="Female",SUMPRODUCT(('Data - casualties'!$A$2:$A$934=FIRE0503b_raw!$A$4:$F$4)*('Data - casualties'!$B$2:$B$934=FIRE0503b_raw!I$8)*('Data - casualties'!$AH$2:$AH$934)),SUMPRODUCT(('Data - casualties'!$A$2:$A$934=FIRE0503b_raw!$A$4:$F$4)*('Data - casualties'!$B$2:$B$934=FIRE0503b_raw!I$8)*('Data - casualties'!$AI$2:$AI$934))))))</f>
        <v>84</v>
      </c>
      <c r="K20" s="16" t="s">
        <v>19</v>
      </c>
      <c r="L20" s="25" t="s">
        <v>46</v>
      </c>
    </row>
    <row r="21" spans="1:15">
      <c r="B21" s="17"/>
      <c r="C21" s="33"/>
      <c r="D21" s="17"/>
      <c r="E21" s="33"/>
    </row>
    <row r="25" spans="1:15" ht="15" customHeight="1">
      <c r="A25" s="20"/>
      <c r="B25" s="20"/>
      <c r="C25" s="20"/>
      <c r="D25" s="20"/>
      <c r="E25" s="20"/>
      <c r="F25" s="20"/>
      <c r="G25" s="20"/>
      <c r="H25" s="20"/>
      <c r="I25" s="20"/>
      <c r="J25" s="20"/>
      <c r="K25" s="20"/>
      <c r="L25" s="20"/>
    </row>
    <row r="26" spans="1:15" ht="15" customHeight="1">
      <c r="A26" s="59"/>
      <c r="B26" s="59"/>
      <c r="C26" s="59"/>
      <c r="D26" s="59"/>
      <c r="E26" s="59"/>
      <c r="F26" s="59"/>
      <c r="G26" s="59"/>
      <c r="H26" s="59"/>
      <c r="I26" s="59"/>
      <c r="J26" s="47"/>
      <c r="K26" s="47"/>
      <c r="L26" s="47"/>
    </row>
    <row r="28" spans="1:15">
      <c r="A28" s="14"/>
    </row>
    <row r="29" spans="1:15" ht="45" customHeight="1">
      <c r="A29" s="20"/>
      <c r="B29" s="20"/>
      <c r="C29" s="20"/>
      <c r="D29" s="20"/>
      <c r="E29" s="20"/>
      <c r="F29" s="20"/>
      <c r="G29" s="20"/>
      <c r="H29" s="20"/>
      <c r="I29" s="20"/>
      <c r="J29" s="20"/>
      <c r="K29" s="20"/>
      <c r="L29" s="20"/>
      <c r="M29" s="20"/>
      <c r="N29" s="20"/>
      <c r="O29" s="20"/>
    </row>
    <row r="30" spans="1:15" ht="15" customHeight="1"/>
    <row r="31" spans="1:15">
      <c r="A31" s="14"/>
    </row>
    <row r="32" spans="1:15" ht="45" customHeight="1">
      <c r="A32" s="20"/>
      <c r="B32" s="20"/>
      <c r="C32" s="20"/>
      <c r="D32" s="20"/>
      <c r="E32" s="20"/>
      <c r="F32" s="20"/>
      <c r="G32" s="20"/>
      <c r="H32" s="20"/>
      <c r="I32" s="20"/>
      <c r="J32" s="20"/>
      <c r="K32" s="20"/>
      <c r="L32" s="20"/>
    </row>
    <row r="34" spans="1:12">
      <c r="A34" s="34"/>
    </row>
    <row r="37" spans="1:12">
      <c r="A37" s="58"/>
      <c r="B37" s="58"/>
      <c r="C37" s="58"/>
      <c r="D37" s="58"/>
      <c r="E37" s="58"/>
    </row>
    <row r="41" spans="1:12">
      <c r="K41" s="55"/>
      <c r="L41" s="55"/>
    </row>
    <row r="42" spans="1:12">
      <c r="B42" s="55"/>
      <c r="C42" s="55"/>
      <c r="D42" s="55"/>
      <c r="K42" s="54"/>
      <c r="L42" s="54"/>
    </row>
  </sheetData>
  <mergeCells count="3">
    <mergeCell ref="A1:L1"/>
    <mergeCell ref="A4:F4"/>
    <mergeCell ref="A5:F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9"/>
  <sheetViews>
    <sheetView zoomScaleNormal="100" workbookViewId="0">
      <pane ySplit="6" topLeftCell="A7" activePane="bottomLeft" state="frozen"/>
      <selection pane="bottomLeft"/>
    </sheetView>
  </sheetViews>
  <sheetFormatPr defaultColWidth="9.1796875" defaultRowHeight="14.5"/>
  <cols>
    <col min="1" max="1" width="13" style="1" customWidth="1"/>
    <col min="2" max="5" width="11.1796875" style="1" customWidth="1"/>
    <col min="6" max="6" width="12" style="1" customWidth="1"/>
    <col min="7" max="9" width="11.1796875" style="1" customWidth="1"/>
    <col min="10" max="10" width="7.81640625" style="1" customWidth="1"/>
    <col min="11" max="11" width="11.1796875" style="1" customWidth="1"/>
    <col min="12" max="12" width="18.1796875" style="1" customWidth="1"/>
    <col min="13" max="13" width="9.1796875" style="1"/>
    <col min="14" max="14" width="10.81640625" style="1" hidden="1" customWidth="1"/>
    <col min="15" max="15" width="7.81640625" style="1" hidden="1" customWidth="1"/>
    <col min="16" max="16384" width="9.1796875" style="1"/>
  </cols>
  <sheetData>
    <row r="1" spans="1:15" ht="18.75" customHeight="1">
      <c r="A1" s="82" t="s">
        <v>40</v>
      </c>
      <c r="B1" s="62"/>
      <c r="C1" s="62"/>
      <c r="D1" s="62"/>
      <c r="E1" s="62"/>
      <c r="F1" s="62"/>
      <c r="G1" s="62"/>
      <c r="H1" s="62"/>
      <c r="I1" s="62"/>
      <c r="J1" s="62"/>
      <c r="K1" s="62"/>
      <c r="L1" s="62"/>
      <c r="O1" s="1" t="s">
        <v>186</v>
      </c>
    </row>
    <row r="2" spans="1:15" ht="25.5" customHeight="1">
      <c r="A2" s="76" t="s">
        <v>39</v>
      </c>
      <c r="C2" s="2"/>
      <c r="D2" s="2"/>
      <c r="E2" s="2"/>
      <c r="F2" s="2"/>
      <c r="G2" s="2"/>
      <c r="H2" s="2"/>
      <c r="I2" s="2"/>
      <c r="J2" s="3"/>
      <c r="K2" s="3"/>
      <c r="O2" s="1" t="s">
        <v>185</v>
      </c>
    </row>
    <row r="3" spans="1:15">
      <c r="A3" s="64" t="s">
        <v>186</v>
      </c>
      <c r="B3" s="4"/>
      <c r="C3" s="4"/>
      <c r="D3" s="4"/>
      <c r="E3" s="4"/>
      <c r="F3" s="4"/>
      <c r="G3" s="4"/>
      <c r="H3" s="2"/>
      <c r="I3" s="7"/>
      <c r="J3" s="3"/>
      <c r="K3" s="3"/>
      <c r="N3"/>
      <c r="O3" s="1" t="s">
        <v>103</v>
      </c>
    </row>
    <row r="4" spans="1:15">
      <c r="A4" s="65" t="s">
        <v>72</v>
      </c>
      <c r="B4" s="4"/>
      <c r="C4" s="4"/>
      <c r="D4" s="4"/>
      <c r="E4" s="4"/>
      <c r="F4" s="4"/>
      <c r="G4" s="4"/>
      <c r="H4" s="4"/>
      <c r="I4" s="8"/>
      <c r="N4" s="1" t="s">
        <v>72</v>
      </c>
      <c r="O4" s="1" t="s">
        <v>74</v>
      </c>
    </row>
    <row r="5" spans="1:15" ht="33" customHeight="1" thickBot="1">
      <c r="A5" s="4"/>
      <c r="B5" s="5" t="s">
        <v>10</v>
      </c>
      <c r="C5" s="5"/>
      <c r="D5" s="5"/>
      <c r="E5" s="5"/>
      <c r="F5" s="5"/>
      <c r="G5" s="5"/>
      <c r="H5" s="5"/>
      <c r="I5" s="5"/>
      <c r="N5" s="1" t="s">
        <v>13</v>
      </c>
      <c r="O5" s="1" t="s">
        <v>70</v>
      </c>
    </row>
    <row r="6" spans="1:15" ht="50.25" customHeight="1" thickBot="1">
      <c r="A6" s="12" t="s">
        <v>30</v>
      </c>
      <c r="B6" s="18" t="s">
        <v>0</v>
      </c>
      <c r="C6" s="19" t="s">
        <v>21</v>
      </c>
      <c r="D6" s="19" t="s">
        <v>65</v>
      </c>
      <c r="E6" s="19" t="s">
        <v>66</v>
      </c>
      <c r="F6" s="19" t="s">
        <v>67</v>
      </c>
      <c r="G6" s="19" t="s">
        <v>1</v>
      </c>
      <c r="H6" s="19" t="s">
        <v>9</v>
      </c>
      <c r="I6" s="19" t="s">
        <v>2</v>
      </c>
      <c r="K6" s="30" t="s">
        <v>30</v>
      </c>
      <c r="L6" s="31" t="s">
        <v>47</v>
      </c>
      <c r="N6" t="s">
        <v>12</v>
      </c>
      <c r="O6" s="1" t="s">
        <v>60</v>
      </c>
    </row>
    <row r="7" spans="1:15">
      <c r="A7" s="14" t="s">
        <v>0</v>
      </c>
      <c r="B7" s="15">
        <f>FIRE0503b_raw!B9</f>
        <v>6155</v>
      </c>
      <c r="C7" s="15">
        <f>FIRE0503b_raw!C9</f>
        <v>4522</v>
      </c>
      <c r="D7" s="15">
        <f>FIRE0503b_raw!D9</f>
        <v>4321</v>
      </c>
      <c r="E7" s="15">
        <f>FIRE0503b_raw!E9</f>
        <v>153</v>
      </c>
      <c r="F7" s="15">
        <f>FIRE0503b_raw!F9</f>
        <v>48</v>
      </c>
      <c r="G7" s="15">
        <f>FIRE0503b_raw!G9</f>
        <v>808</v>
      </c>
      <c r="H7" s="15">
        <f>FIRE0503b_raw!H9</f>
        <v>460</v>
      </c>
      <c r="I7" s="15">
        <f>FIRE0503b_raw!I9</f>
        <v>365</v>
      </c>
      <c r="J7" s="15"/>
      <c r="K7" s="41" t="str">
        <f>FIRE0503b_raw!K9</f>
        <v>Total</v>
      </c>
      <c r="L7" s="42">
        <f>FIRE0503b_raw!L9</f>
        <v>112.25309971751977</v>
      </c>
      <c r="N7" t="s">
        <v>14</v>
      </c>
      <c r="O7" s="1" t="s">
        <v>55</v>
      </c>
    </row>
    <row r="8" spans="1:15">
      <c r="A8" s="1" t="s">
        <v>15</v>
      </c>
      <c r="B8" s="15">
        <f>FIRE0503b_raw!B10</f>
        <v>63</v>
      </c>
      <c r="C8" s="9">
        <f>FIRE0503b_raw!C10</f>
        <v>45</v>
      </c>
      <c r="D8" s="9">
        <f>FIRE0503b_raw!D10</f>
        <v>42</v>
      </c>
      <c r="E8" s="9">
        <f>FIRE0503b_raw!E10</f>
        <v>2</v>
      </c>
      <c r="F8" s="9">
        <f>FIRE0503b_raw!F10</f>
        <v>1</v>
      </c>
      <c r="G8" s="9">
        <f>FIRE0503b_raw!G10</f>
        <v>8</v>
      </c>
      <c r="H8" s="9">
        <f>FIRE0503b_raw!H10</f>
        <v>9</v>
      </c>
      <c r="I8" s="9">
        <f>FIRE0503b_raw!I10</f>
        <v>1</v>
      </c>
      <c r="J8" s="15"/>
      <c r="K8" s="39" t="str">
        <f>FIRE0503b_raw!K10</f>
        <v>Under 1</v>
      </c>
      <c r="L8" s="43">
        <f>FIRE0503b_raw!L10</f>
        <v>108.81054529627558</v>
      </c>
      <c r="N8"/>
      <c r="O8" t="s">
        <v>50</v>
      </c>
    </row>
    <row r="9" spans="1:15">
      <c r="A9" s="13" t="s">
        <v>25</v>
      </c>
      <c r="B9" s="15">
        <f>FIRE0503b_raw!B11</f>
        <v>143</v>
      </c>
      <c r="C9" s="9">
        <f>FIRE0503b_raw!C11</f>
        <v>130</v>
      </c>
      <c r="D9" s="9">
        <f>FIRE0503b_raw!D11</f>
        <v>127</v>
      </c>
      <c r="E9" s="9">
        <f>FIRE0503b_raw!E11</f>
        <v>3</v>
      </c>
      <c r="F9" s="9">
        <f>FIRE0503b_raw!F11</f>
        <v>0</v>
      </c>
      <c r="G9" s="9">
        <f>FIRE0503b_raw!G11</f>
        <v>2</v>
      </c>
      <c r="H9" s="9">
        <f>FIRE0503b_raw!H11</f>
        <v>6</v>
      </c>
      <c r="I9" s="9">
        <f>FIRE0503b_raw!I11</f>
        <v>5</v>
      </c>
      <c r="J9" s="15"/>
      <c r="K9" s="39" t="str">
        <f>FIRE0503b_raw!K11</f>
        <v>1 - 5</v>
      </c>
      <c r="L9" s="43">
        <f>FIRE0503b_raw!L11</f>
        <v>45.301189552215163</v>
      </c>
      <c r="O9" t="s">
        <v>8</v>
      </c>
    </row>
    <row r="10" spans="1:15">
      <c r="A10" s="13" t="s">
        <v>26</v>
      </c>
      <c r="B10" s="15">
        <f>FIRE0503b_raw!B12</f>
        <v>89</v>
      </c>
      <c r="C10" s="9">
        <f>FIRE0503b_raw!C12</f>
        <v>79</v>
      </c>
      <c r="D10" s="9">
        <f>FIRE0503b_raw!D12</f>
        <v>79</v>
      </c>
      <c r="E10" s="9">
        <f>FIRE0503b_raw!E12</f>
        <v>0</v>
      </c>
      <c r="F10" s="9">
        <f>FIRE0503b_raw!F12</f>
        <v>0</v>
      </c>
      <c r="G10" s="9">
        <f>FIRE0503b_raw!G12</f>
        <v>2</v>
      </c>
      <c r="H10" s="9">
        <f>FIRE0503b_raw!H12</f>
        <v>4</v>
      </c>
      <c r="I10" s="9">
        <f>FIRE0503b_raw!I12</f>
        <v>4</v>
      </c>
      <c r="J10" s="15"/>
      <c r="K10" s="39" t="str">
        <f>FIRE0503b_raw!K12</f>
        <v>6 - 10</v>
      </c>
      <c r="L10" s="43">
        <f>FIRE0503b_raw!L12</f>
        <v>26.296117924793105</v>
      </c>
      <c r="O10" t="s">
        <v>7</v>
      </c>
    </row>
    <row r="11" spans="1:15">
      <c r="A11" s="13" t="s">
        <v>16</v>
      </c>
      <c r="B11" s="15">
        <f>FIRE0503b_raw!B13</f>
        <v>205</v>
      </c>
      <c r="C11" s="9">
        <f>FIRE0503b_raw!C13</f>
        <v>173</v>
      </c>
      <c r="D11" s="9">
        <f>FIRE0503b_raw!D13</f>
        <v>168</v>
      </c>
      <c r="E11" s="9">
        <f>FIRE0503b_raw!E13</f>
        <v>3</v>
      </c>
      <c r="F11" s="9">
        <f>FIRE0503b_raw!F13</f>
        <v>2</v>
      </c>
      <c r="G11" s="9">
        <f>FIRE0503b_raw!G13</f>
        <v>8</v>
      </c>
      <c r="H11" s="9">
        <f>FIRE0503b_raw!H13</f>
        <v>4</v>
      </c>
      <c r="I11" s="9">
        <f>FIRE0503b_raw!I13</f>
        <v>20</v>
      </c>
      <c r="J11" s="15"/>
      <c r="K11" s="39" t="str">
        <f>FIRE0503b_raw!K13</f>
        <v>11 - 16</v>
      </c>
      <c r="L11" s="43">
        <f>FIRE0503b_raw!L13</f>
        <v>60.958892296639647</v>
      </c>
      <c r="O11" t="s">
        <v>6</v>
      </c>
    </row>
    <row r="12" spans="1:15">
      <c r="A12" s="13" t="s">
        <v>17</v>
      </c>
      <c r="B12" s="15">
        <f>FIRE0503b_raw!B14</f>
        <v>514</v>
      </c>
      <c r="C12" s="9">
        <f>FIRE0503b_raw!C14</f>
        <v>348</v>
      </c>
      <c r="D12" s="9">
        <f>FIRE0503b_raw!D14</f>
        <v>323</v>
      </c>
      <c r="E12" s="9">
        <f>FIRE0503b_raw!E14</f>
        <v>22</v>
      </c>
      <c r="F12" s="9">
        <f>FIRE0503b_raw!F14</f>
        <v>3</v>
      </c>
      <c r="G12" s="9">
        <f>FIRE0503b_raw!G14</f>
        <v>68</v>
      </c>
      <c r="H12" s="9">
        <f>FIRE0503b_raw!H14</f>
        <v>79</v>
      </c>
      <c r="I12" s="9">
        <f>FIRE0503b_raw!I14</f>
        <v>19</v>
      </c>
      <c r="J12" s="15"/>
      <c r="K12" s="39" t="str">
        <f>FIRE0503b_raw!K14</f>
        <v>17 - 24</v>
      </c>
      <c r="L12" s="43">
        <f>FIRE0503b_raw!L14</f>
        <v>85.820686191484981</v>
      </c>
      <c r="O12" t="s">
        <v>5</v>
      </c>
    </row>
    <row r="13" spans="1:15">
      <c r="A13" s="13" t="s">
        <v>27</v>
      </c>
      <c r="B13" s="15">
        <f>FIRE0503b_raw!B15</f>
        <v>1264</v>
      </c>
      <c r="C13" s="9">
        <f>FIRE0503b_raw!C15</f>
        <v>874</v>
      </c>
      <c r="D13" s="9">
        <f>FIRE0503b_raw!D15</f>
        <v>824</v>
      </c>
      <c r="E13" s="9">
        <f>FIRE0503b_raw!E15</f>
        <v>43</v>
      </c>
      <c r="F13" s="9">
        <f>FIRE0503b_raw!F15</f>
        <v>7</v>
      </c>
      <c r="G13" s="9">
        <f>FIRE0503b_raw!G15</f>
        <v>193</v>
      </c>
      <c r="H13" s="9">
        <f>FIRE0503b_raw!H15</f>
        <v>105</v>
      </c>
      <c r="I13" s="9">
        <f>FIRE0503b_raw!I15</f>
        <v>92</v>
      </c>
      <c r="J13" s="15"/>
      <c r="K13" s="39" t="str">
        <f>FIRE0503b_raw!K15</f>
        <v>25 - 39</v>
      </c>
      <c r="L13" s="43">
        <f>FIRE0503b_raw!L15</f>
        <v>110.26533643402252</v>
      </c>
      <c r="O13" t="s">
        <v>4</v>
      </c>
    </row>
    <row r="14" spans="1:15">
      <c r="A14" s="13" t="s">
        <v>28</v>
      </c>
      <c r="B14" s="15">
        <f>FIRE0503b_raw!B16</f>
        <v>1107</v>
      </c>
      <c r="C14" s="9">
        <f>FIRE0503b_raw!C16</f>
        <v>780</v>
      </c>
      <c r="D14" s="9">
        <f>FIRE0503b_raw!D16</f>
        <v>730</v>
      </c>
      <c r="E14" s="9">
        <f>FIRE0503b_raw!E16</f>
        <v>37</v>
      </c>
      <c r="F14" s="9">
        <f>FIRE0503b_raw!F16</f>
        <v>13</v>
      </c>
      <c r="G14" s="9">
        <f>FIRE0503b_raw!G16</f>
        <v>173</v>
      </c>
      <c r="H14" s="9">
        <f>FIRE0503b_raw!H16</f>
        <v>80</v>
      </c>
      <c r="I14" s="9">
        <f>FIRE0503b_raw!I16</f>
        <v>74</v>
      </c>
      <c r="J14" s="15"/>
      <c r="K14" s="39" t="str">
        <f>FIRE0503b_raw!K16</f>
        <v>40 - 54</v>
      </c>
      <c r="L14" s="43">
        <f>FIRE0503b_raw!L16</f>
        <v>99.812412173868353</v>
      </c>
      <c r="O14" t="s">
        <v>3</v>
      </c>
    </row>
    <row r="15" spans="1:15">
      <c r="A15" s="13" t="s">
        <v>29</v>
      </c>
      <c r="B15" s="15">
        <f>FIRE0503b_raw!B17</f>
        <v>608</v>
      </c>
      <c r="C15" s="9">
        <f>FIRE0503b_raw!C17</f>
        <v>463</v>
      </c>
      <c r="D15" s="9">
        <f>FIRE0503b_raw!D17</f>
        <v>446</v>
      </c>
      <c r="E15" s="9">
        <f>FIRE0503b_raw!E17</f>
        <v>15</v>
      </c>
      <c r="F15" s="9">
        <f>FIRE0503b_raw!F17</f>
        <v>2</v>
      </c>
      <c r="G15" s="9">
        <f>FIRE0503b_raw!G17</f>
        <v>80</v>
      </c>
      <c r="H15" s="9">
        <f>FIRE0503b_raw!H17</f>
        <v>34</v>
      </c>
      <c r="I15" s="9">
        <f>FIRE0503b_raw!I17</f>
        <v>31</v>
      </c>
      <c r="J15" s="15"/>
      <c r="K15" s="39" t="str">
        <f>FIRE0503b_raw!K17</f>
        <v>55 - 64</v>
      </c>
      <c r="L15" s="43">
        <f>FIRE0503b_raw!L17</f>
        <v>86.09011681211129</v>
      </c>
    </row>
    <row r="16" spans="1:15">
      <c r="A16" s="13" t="s">
        <v>18</v>
      </c>
      <c r="B16" s="15">
        <f>FIRE0503b_raw!B18</f>
        <v>697</v>
      </c>
      <c r="C16" s="9">
        <f>FIRE0503b_raw!C18</f>
        <v>573</v>
      </c>
      <c r="D16" s="9">
        <f>FIRE0503b_raw!D18</f>
        <v>562</v>
      </c>
      <c r="E16" s="9">
        <f>FIRE0503b_raw!E18</f>
        <v>3</v>
      </c>
      <c r="F16" s="9">
        <f>FIRE0503b_raw!F18</f>
        <v>8</v>
      </c>
      <c r="G16" s="9">
        <f>FIRE0503b_raw!G18</f>
        <v>67</v>
      </c>
      <c r="H16" s="9">
        <f>FIRE0503b_raw!H18</f>
        <v>37</v>
      </c>
      <c r="I16" s="9">
        <f>FIRE0503b_raw!I18</f>
        <v>20</v>
      </c>
      <c r="J16" s="15"/>
      <c r="K16" s="39" t="str">
        <f>FIRE0503b_raw!K18</f>
        <v>65 - 79</v>
      </c>
      <c r="L16" s="43">
        <f>FIRE0503b_raw!L18</f>
        <v>91.6752675253978</v>
      </c>
    </row>
    <row r="17" spans="1:16">
      <c r="A17" s="13" t="s">
        <v>56</v>
      </c>
      <c r="B17" s="15">
        <f>FIRE0503b_raw!B19</f>
        <v>512</v>
      </c>
      <c r="C17" s="9">
        <f>FIRE0503b_raw!C19</f>
        <v>460</v>
      </c>
      <c r="D17" s="9">
        <f>FIRE0503b_raw!D19</f>
        <v>456</v>
      </c>
      <c r="E17" s="9">
        <f>FIRE0503b_raw!E19</f>
        <v>1</v>
      </c>
      <c r="F17" s="9">
        <f>FIRE0503b_raw!F19</f>
        <v>3</v>
      </c>
      <c r="G17" s="9">
        <f>FIRE0503b_raw!G19</f>
        <v>32</v>
      </c>
      <c r="H17" s="9">
        <f>FIRE0503b_raw!H19</f>
        <v>5</v>
      </c>
      <c r="I17" s="9">
        <f>FIRE0503b_raw!I19</f>
        <v>15</v>
      </c>
      <c r="J17" s="15"/>
      <c r="K17" s="39" t="str">
        <f>FIRE0503b_raw!K19</f>
        <v>80 and over</v>
      </c>
      <c r="L17" s="43">
        <f>FIRE0503b_raw!L19</f>
        <v>182.96273849478843</v>
      </c>
      <c r="M17" s="33"/>
    </row>
    <row r="18" spans="1:16" ht="15" customHeight="1" thickBot="1">
      <c r="A18" s="16" t="s">
        <v>19</v>
      </c>
      <c r="B18" s="37">
        <f>FIRE0503b_raw!B20</f>
        <v>953</v>
      </c>
      <c r="C18" s="38">
        <f>FIRE0503b_raw!C20</f>
        <v>597</v>
      </c>
      <c r="D18" s="38">
        <f>FIRE0503b_raw!D20</f>
        <v>564</v>
      </c>
      <c r="E18" s="38">
        <f>FIRE0503b_raw!E20</f>
        <v>24</v>
      </c>
      <c r="F18" s="38">
        <f>FIRE0503b_raw!F20</f>
        <v>9</v>
      </c>
      <c r="G18" s="38">
        <f>FIRE0503b_raw!G20</f>
        <v>175</v>
      </c>
      <c r="H18" s="38">
        <f>FIRE0503b_raw!H20</f>
        <v>97</v>
      </c>
      <c r="I18" s="38">
        <f>FIRE0503b_raw!I20</f>
        <v>84</v>
      </c>
      <c r="J18" s="37"/>
      <c r="K18" s="40" t="str">
        <f>FIRE0503b_raw!K20</f>
        <v>Unspecified</v>
      </c>
      <c r="L18" s="44" t="str">
        <f>FIRE0503b_raw!L20</f>
        <v>..</v>
      </c>
    </row>
    <row r="19" spans="1:16" ht="40" customHeight="1">
      <c r="A19" s="117" t="s">
        <v>306</v>
      </c>
      <c r="B19" s="15"/>
      <c r="C19" s="9"/>
      <c r="D19" s="9"/>
      <c r="E19" s="9"/>
      <c r="F19" s="9"/>
      <c r="G19" s="9"/>
      <c r="H19" s="9"/>
      <c r="I19" s="9"/>
      <c r="J19" s="15"/>
      <c r="K19" s="39"/>
      <c r="L19" s="43"/>
      <c r="P19" s="46"/>
    </row>
    <row r="20" spans="1:16" ht="14" customHeight="1">
      <c r="A20" s="54" t="s">
        <v>57</v>
      </c>
      <c r="B20" s="54"/>
      <c r="C20" s="54"/>
      <c r="D20" s="54"/>
      <c r="E20" s="54"/>
      <c r="F20" s="54"/>
      <c r="G20" s="54"/>
      <c r="H20" s="54"/>
      <c r="I20" s="54"/>
      <c r="J20" s="54"/>
      <c r="K20" s="54"/>
      <c r="L20" s="54"/>
    </row>
    <row r="21" spans="1:16">
      <c r="A21" s="54" t="s">
        <v>58</v>
      </c>
      <c r="B21" s="54"/>
      <c r="C21" s="54"/>
      <c r="D21" s="54"/>
      <c r="E21" s="54"/>
      <c r="F21" s="54"/>
      <c r="G21" s="54"/>
      <c r="H21" s="54"/>
      <c r="I21" s="54"/>
      <c r="J21" s="54"/>
      <c r="K21" s="54"/>
      <c r="L21" s="54"/>
    </row>
    <row r="22" spans="1:16">
      <c r="A22" s="54" t="s">
        <v>59</v>
      </c>
      <c r="B22" s="54"/>
      <c r="C22" s="54"/>
      <c r="D22" s="54"/>
      <c r="E22" s="54"/>
      <c r="F22" s="54"/>
      <c r="G22" s="54"/>
      <c r="H22" s="54"/>
      <c r="I22" s="54"/>
      <c r="J22" s="54"/>
      <c r="K22" s="54"/>
      <c r="L22" s="54"/>
    </row>
    <row r="23" spans="1:16" ht="15" customHeight="1">
      <c r="A23" s="63" t="s">
        <v>69</v>
      </c>
      <c r="B23" s="63"/>
      <c r="C23" s="63"/>
      <c r="D23" s="63"/>
      <c r="E23" s="63"/>
      <c r="F23" s="63"/>
      <c r="G23" s="63"/>
      <c r="H23" s="63"/>
      <c r="I23" s="63"/>
      <c r="J23" s="63"/>
      <c r="K23" s="63"/>
      <c r="L23" s="63"/>
    </row>
    <row r="24" spans="1:16" ht="15" customHeight="1">
      <c r="A24" s="59" t="s">
        <v>48</v>
      </c>
      <c r="B24" s="59"/>
      <c r="C24" s="59"/>
      <c r="D24" s="59"/>
      <c r="E24" s="59"/>
      <c r="F24" s="59"/>
      <c r="G24" s="59"/>
      <c r="H24" s="59"/>
      <c r="I24" s="59"/>
      <c r="J24" s="28"/>
      <c r="K24" s="28"/>
      <c r="L24" s="28"/>
    </row>
    <row r="25" spans="1:16" ht="32.5" customHeight="1">
      <c r="A25" s="14" t="s">
        <v>36</v>
      </c>
    </row>
    <row r="26" spans="1:16" ht="43.75" customHeight="1">
      <c r="A26" s="126" t="s">
        <v>37</v>
      </c>
      <c r="B26" s="126"/>
      <c r="C26" s="126"/>
      <c r="D26" s="126"/>
      <c r="E26" s="126"/>
      <c r="F26" s="126"/>
      <c r="G26" s="126"/>
      <c r="H26" s="126"/>
      <c r="I26" s="126"/>
      <c r="J26" s="126"/>
      <c r="K26" s="126"/>
      <c r="L26" s="126"/>
      <c r="M26" s="20"/>
      <c r="N26" s="20"/>
    </row>
    <row r="27" spans="1:16" ht="25" customHeight="1">
      <c r="A27" s="14" t="s">
        <v>32</v>
      </c>
    </row>
    <row r="28" spans="1:16">
      <c r="A28" s="1" t="s">
        <v>109</v>
      </c>
      <c r="B28" s="20"/>
      <c r="C28" s="20"/>
      <c r="D28" s="20"/>
      <c r="E28" s="20"/>
      <c r="F28" s="20"/>
      <c r="G28" s="20"/>
      <c r="H28" s="20"/>
      <c r="I28" s="20"/>
      <c r="J28" s="20"/>
      <c r="K28" s="20"/>
      <c r="L28" s="20"/>
    </row>
    <row r="29" spans="1:16">
      <c r="A29" s="63" t="s">
        <v>110</v>
      </c>
    </row>
    <row r="30" spans="1:16" ht="25" customHeight="1">
      <c r="A30" s="68" t="s">
        <v>111</v>
      </c>
      <c r="B30" s="57"/>
      <c r="C30" s="57"/>
      <c r="D30" s="57"/>
      <c r="E30" s="57"/>
      <c r="F30" s="57"/>
      <c r="G30" s="57"/>
      <c r="H30" s="57"/>
      <c r="I30" s="57"/>
      <c r="J30" s="57"/>
      <c r="K30" s="57"/>
      <c r="L30" s="57"/>
    </row>
    <row r="31" spans="1:16" ht="25" customHeight="1">
      <c r="A31" s="34" t="s">
        <v>305</v>
      </c>
    </row>
    <row r="32" spans="1:16" ht="25" customHeight="1">
      <c r="A32" s="1" t="s">
        <v>35</v>
      </c>
      <c r="B32" s="54"/>
      <c r="C32" s="54"/>
      <c r="D32" s="54"/>
      <c r="E32" s="54"/>
      <c r="F32" s="54"/>
      <c r="G32" s="54"/>
      <c r="H32" s="54"/>
      <c r="I32" s="54"/>
      <c r="J32" s="54"/>
      <c r="K32" s="54"/>
      <c r="L32" s="54"/>
    </row>
    <row r="33" spans="1:12">
      <c r="A33" s="55" t="s">
        <v>38</v>
      </c>
      <c r="B33" s="58"/>
      <c r="C33" s="58"/>
      <c r="D33" s="58"/>
      <c r="E33" s="58"/>
    </row>
    <row r="34" spans="1:12" ht="25" customHeight="1">
      <c r="A34" s="75" t="s">
        <v>33</v>
      </c>
    </row>
    <row r="35" spans="1:12" ht="25" customHeight="1">
      <c r="A35" s="1" t="s">
        <v>34</v>
      </c>
    </row>
    <row r="36" spans="1:12">
      <c r="A36" s="55" t="s">
        <v>112</v>
      </c>
    </row>
    <row r="37" spans="1:12">
      <c r="A37" s="77" t="s">
        <v>116</v>
      </c>
      <c r="L37" s="69"/>
    </row>
    <row r="38" spans="1:12">
      <c r="B38" s="55"/>
      <c r="C38" s="55"/>
      <c r="D38" s="55"/>
      <c r="K38" s="56"/>
      <c r="L38" s="66"/>
    </row>
    <row r="39" spans="1:12">
      <c r="A39" s="3" t="s">
        <v>94</v>
      </c>
    </row>
  </sheetData>
  <mergeCells count="1">
    <mergeCell ref="A26:L26"/>
  </mergeCells>
  <dataValidations count="2">
    <dataValidation type="list" allowBlank="1" showInputMessage="1" showErrorMessage="1" sqref="A4" xr:uid="{00000000-0002-0000-0300-000000000000}">
      <formula1>$N$4:$N$7</formula1>
    </dataValidation>
    <dataValidation type="list" allowBlank="1" showInputMessage="1" showErrorMessage="1" sqref="A3" xr:uid="{00000000-0002-0000-0300-000001000000}">
      <formula1>$O$1:$O$14</formula1>
    </dataValidation>
  </dataValidations>
  <hyperlinks>
    <hyperlink ref="A24" r:id="rId1" xr:uid="{00000000-0004-0000-0300-000001000000}"/>
    <hyperlink ref="A34" r:id="rId2" xr:uid="{67619694-8F94-4572-BC36-97FC7C23EA17}"/>
    <hyperlink ref="A36" r:id="rId3" xr:uid="{3E7BD502-326B-41DE-B224-28B0D1210032}"/>
    <hyperlink ref="A33" r:id="rId4" xr:uid="{FF5C9F67-26CF-4B8B-9B80-10FDC24EF7A1}"/>
  </hyperlinks>
  <pageMargins left="0.7" right="0.7" top="0.75" bottom="0.75" header="0.3" footer="0.3"/>
  <pageSetup paperSize="9" orientation="portrait"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79"/>
  <sheetViews>
    <sheetView workbookViewId="0"/>
  </sheetViews>
  <sheetFormatPr defaultColWidth="9.1796875" defaultRowHeight="14.5"/>
  <cols>
    <col min="1" max="1" width="16.1796875" style="79" bestFit="1" customWidth="1"/>
    <col min="2" max="2" width="29.1796875" style="79" bestFit="1" customWidth="1"/>
    <col min="3" max="3" width="30" style="79" bestFit="1" customWidth="1"/>
    <col min="4" max="4" width="32.1796875" style="79" bestFit="1" customWidth="1"/>
    <col min="5" max="5" width="35.453125" style="81" bestFit="1" customWidth="1"/>
    <col min="6" max="6" width="27.81640625" style="78" bestFit="1" customWidth="1"/>
    <col min="7" max="7" width="30" style="78" bestFit="1" customWidth="1"/>
    <col min="8" max="8" width="33.1796875" style="78" bestFit="1" customWidth="1"/>
    <col min="9" max="9" width="28.81640625" style="78" bestFit="1" customWidth="1"/>
    <col min="10" max="10" width="31" style="78" bestFit="1" customWidth="1"/>
    <col min="11" max="11" width="34.1796875" style="78" bestFit="1" customWidth="1"/>
    <col min="12" max="12" width="29.81640625" style="78" bestFit="1" customWidth="1"/>
    <col min="13" max="13" width="32" style="78" bestFit="1" customWidth="1"/>
    <col min="14" max="14" width="35.1796875" style="78" bestFit="1" customWidth="1"/>
    <col min="15" max="15" width="29.81640625" style="78" bestFit="1" customWidth="1"/>
    <col min="16" max="16" width="32" style="78" bestFit="1" customWidth="1"/>
    <col min="17" max="17" width="35.1796875" style="78" bestFit="1" customWidth="1"/>
    <col min="18" max="18" width="29.81640625" style="78" bestFit="1" customWidth="1"/>
    <col min="19" max="19" width="32" style="78" bestFit="1" customWidth="1"/>
    <col min="20" max="20" width="35.1796875" style="78" bestFit="1" customWidth="1"/>
    <col min="21" max="21" width="29.81640625" style="78" bestFit="1" customWidth="1"/>
    <col min="22" max="22" width="32" style="78" bestFit="1" customWidth="1"/>
    <col min="23" max="23" width="35.1796875" style="78" bestFit="1" customWidth="1"/>
    <col min="24" max="24" width="29.81640625" style="78" bestFit="1" customWidth="1"/>
    <col min="25" max="25" width="32" style="78" bestFit="1" customWidth="1"/>
    <col min="26" max="26" width="35.1796875" style="78" bestFit="1" customWidth="1"/>
    <col min="27" max="27" width="29.81640625" style="78" bestFit="1" customWidth="1"/>
    <col min="28" max="28" width="32" style="78" bestFit="1" customWidth="1"/>
    <col min="29" max="29" width="35.1796875" style="78" bestFit="1" customWidth="1"/>
    <col min="30" max="30" width="29.1796875" style="78" bestFit="1" customWidth="1"/>
    <col min="31" max="31" width="31.453125" style="78" bestFit="1" customWidth="1"/>
    <col min="32" max="32" width="34.81640625" style="78" bestFit="1" customWidth="1"/>
    <col min="33" max="33" width="33.81640625" style="78" bestFit="1" customWidth="1"/>
    <col min="34" max="34" width="36" style="78" bestFit="1" customWidth="1"/>
    <col min="35" max="35" width="39.1796875" style="78" bestFit="1" customWidth="1"/>
    <col min="36" max="16384" width="9.1796875" style="78"/>
  </cols>
  <sheetData>
    <row r="1" spans="1:35">
      <c r="A1" s="78" t="s">
        <v>11</v>
      </c>
      <c r="B1" s="78" t="s">
        <v>118</v>
      </c>
      <c r="C1" s="78" t="s">
        <v>152</v>
      </c>
      <c r="D1" s="78" t="s">
        <v>153</v>
      </c>
      <c r="E1" s="78" t="s">
        <v>154</v>
      </c>
      <c r="F1" s="78" t="s">
        <v>155</v>
      </c>
      <c r="G1" s="78" t="s">
        <v>156</v>
      </c>
      <c r="H1" s="78" t="s">
        <v>157</v>
      </c>
      <c r="I1" s="78" t="s">
        <v>158</v>
      </c>
      <c r="J1" s="78" t="s">
        <v>159</v>
      </c>
      <c r="K1" s="78" t="s">
        <v>160</v>
      </c>
      <c r="L1" s="78" t="s">
        <v>161</v>
      </c>
      <c r="M1" s="78" t="s">
        <v>162</v>
      </c>
      <c r="N1" s="78" t="s">
        <v>163</v>
      </c>
      <c r="O1" s="78" t="s">
        <v>164</v>
      </c>
      <c r="P1" s="78" t="s">
        <v>165</v>
      </c>
      <c r="Q1" s="78" t="s">
        <v>166</v>
      </c>
      <c r="R1" s="78" t="s">
        <v>167</v>
      </c>
      <c r="S1" s="78" t="s">
        <v>168</v>
      </c>
      <c r="T1" s="78" t="s">
        <v>169</v>
      </c>
      <c r="U1" s="78" t="s">
        <v>170</v>
      </c>
      <c r="V1" s="78" t="s">
        <v>171</v>
      </c>
      <c r="W1" s="78" t="s">
        <v>172</v>
      </c>
      <c r="X1" s="78" t="s">
        <v>173</v>
      </c>
      <c r="Y1" s="78" t="s">
        <v>174</v>
      </c>
      <c r="Z1" s="78" t="s">
        <v>175</v>
      </c>
      <c r="AA1" s="78" t="s">
        <v>176</v>
      </c>
      <c r="AB1" s="78" t="s">
        <v>177</v>
      </c>
      <c r="AC1" s="78" t="s">
        <v>178</v>
      </c>
      <c r="AD1" s="78" t="s">
        <v>179</v>
      </c>
      <c r="AE1" s="78" t="s">
        <v>180</v>
      </c>
      <c r="AF1" s="78" t="s">
        <v>181</v>
      </c>
      <c r="AG1" s="78" t="s">
        <v>182</v>
      </c>
      <c r="AH1" s="78" t="s">
        <v>183</v>
      </c>
      <c r="AI1" s="78" t="s">
        <v>184</v>
      </c>
    </row>
    <row r="2" spans="1:35">
      <c r="A2" s="83" t="s">
        <v>4</v>
      </c>
      <c r="B2" s="83" t="s">
        <v>23</v>
      </c>
      <c r="C2" s="116">
        <v>5</v>
      </c>
      <c r="D2" s="116">
        <v>4</v>
      </c>
      <c r="E2" s="116">
        <v>5</v>
      </c>
      <c r="F2" s="116">
        <v>5</v>
      </c>
      <c r="G2" s="116">
        <v>4</v>
      </c>
      <c r="H2" s="116">
        <v>0</v>
      </c>
      <c r="I2" s="116">
        <v>3</v>
      </c>
      <c r="J2" s="116">
        <v>1</v>
      </c>
      <c r="K2" s="116">
        <v>0</v>
      </c>
      <c r="L2" s="116">
        <v>2</v>
      </c>
      <c r="M2" s="116">
        <v>2</v>
      </c>
      <c r="N2" s="116">
        <v>0</v>
      </c>
      <c r="O2" s="116">
        <v>33</v>
      </c>
      <c r="P2" s="116">
        <v>34</v>
      </c>
      <c r="Q2" s="116">
        <v>0</v>
      </c>
      <c r="R2" s="116">
        <v>80</v>
      </c>
      <c r="S2" s="116">
        <v>35</v>
      </c>
      <c r="T2" s="116">
        <v>1</v>
      </c>
      <c r="U2" s="116">
        <v>37</v>
      </c>
      <c r="V2" s="116">
        <v>20</v>
      </c>
      <c r="W2" s="116">
        <v>0</v>
      </c>
      <c r="X2" s="116">
        <v>12</v>
      </c>
      <c r="Y2" s="116">
        <v>7</v>
      </c>
      <c r="Z2" s="116">
        <v>0</v>
      </c>
      <c r="AA2" s="116">
        <v>7</v>
      </c>
      <c r="AB2" s="116">
        <v>2</v>
      </c>
      <c r="AC2" s="116">
        <v>0</v>
      </c>
      <c r="AD2" s="116">
        <v>1</v>
      </c>
      <c r="AE2" s="116">
        <v>1</v>
      </c>
      <c r="AF2" s="116">
        <v>0</v>
      </c>
      <c r="AG2" s="116">
        <v>0</v>
      </c>
      <c r="AH2" s="116">
        <v>0</v>
      </c>
      <c r="AI2" s="116">
        <v>0</v>
      </c>
    </row>
    <row r="3" spans="1:35">
      <c r="A3" s="83" t="s">
        <v>4</v>
      </c>
      <c r="B3" s="83" t="s">
        <v>24</v>
      </c>
      <c r="C3" s="116">
        <v>1</v>
      </c>
      <c r="D3" s="116">
        <v>0</v>
      </c>
      <c r="E3" s="116">
        <v>0</v>
      </c>
      <c r="F3" s="116">
        <v>0</v>
      </c>
      <c r="G3" s="116">
        <v>0</v>
      </c>
      <c r="H3" s="116">
        <v>0</v>
      </c>
      <c r="I3" s="116">
        <v>1</v>
      </c>
      <c r="J3" s="116">
        <v>0</v>
      </c>
      <c r="K3" s="116">
        <v>0</v>
      </c>
      <c r="L3" s="116">
        <v>0</v>
      </c>
      <c r="M3" s="116">
        <v>1</v>
      </c>
      <c r="N3" s="116">
        <v>0</v>
      </c>
      <c r="O3" s="116">
        <v>4</v>
      </c>
      <c r="P3" s="116">
        <v>2</v>
      </c>
      <c r="Q3" s="116">
        <v>0</v>
      </c>
      <c r="R3" s="116">
        <v>5</v>
      </c>
      <c r="S3" s="116">
        <v>2</v>
      </c>
      <c r="T3" s="116">
        <v>0</v>
      </c>
      <c r="U3" s="116">
        <v>13</v>
      </c>
      <c r="V3" s="116">
        <v>4</v>
      </c>
      <c r="W3" s="116">
        <v>0</v>
      </c>
      <c r="X3" s="116">
        <v>4</v>
      </c>
      <c r="Y3" s="116">
        <v>2</v>
      </c>
      <c r="Z3" s="116">
        <v>0</v>
      </c>
      <c r="AA3" s="116">
        <v>3</v>
      </c>
      <c r="AB3" s="116">
        <v>0</v>
      </c>
      <c r="AC3" s="116">
        <v>0</v>
      </c>
      <c r="AD3" s="116">
        <v>2</v>
      </c>
      <c r="AE3" s="116">
        <v>2</v>
      </c>
      <c r="AF3" s="116">
        <v>0</v>
      </c>
      <c r="AG3" s="116">
        <v>0</v>
      </c>
      <c r="AH3" s="116">
        <v>0</v>
      </c>
      <c r="AI3" s="116">
        <v>0</v>
      </c>
    </row>
    <row r="4" spans="1:35">
      <c r="A4" s="83" t="s">
        <v>4</v>
      </c>
      <c r="B4" s="83" t="s">
        <v>22</v>
      </c>
      <c r="C4" s="116">
        <v>73</v>
      </c>
      <c r="D4" s="116">
        <v>55</v>
      </c>
      <c r="E4" s="116">
        <v>10</v>
      </c>
      <c r="F4" s="116">
        <v>173</v>
      </c>
      <c r="G4" s="116">
        <v>156</v>
      </c>
      <c r="H4" s="116">
        <v>14</v>
      </c>
      <c r="I4" s="116">
        <v>85</v>
      </c>
      <c r="J4" s="116">
        <v>82</v>
      </c>
      <c r="K4" s="116">
        <v>8</v>
      </c>
      <c r="L4" s="116">
        <v>124</v>
      </c>
      <c r="M4" s="116">
        <v>130</v>
      </c>
      <c r="N4" s="116">
        <v>2</v>
      </c>
      <c r="O4" s="116">
        <v>362</v>
      </c>
      <c r="P4" s="116">
        <v>391</v>
      </c>
      <c r="Q4" s="116">
        <v>1</v>
      </c>
      <c r="R4" s="116">
        <v>864</v>
      </c>
      <c r="S4" s="116">
        <v>755</v>
      </c>
      <c r="T4" s="116">
        <v>3</v>
      </c>
      <c r="U4" s="116">
        <v>820</v>
      </c>
      <c r="V4" s="116">
        <v>636</v>
      </c>
      <c r="W4" s="116">
        <v>3</v>
      </c>
      <c r="X4" s="116">
        <v>393</v>
      </c>
      <c r="Y4" s="116">
        <v>301</v>
      </c>
      <c r="Z4" s="116">
        <v>0</v>
      </c>
      <c r="AA4" s="116">
        <v>456</v>
      </c>
      <c r="AB4" s="116">
        <v>421</v>
      </c>
      <c r="AC4" s="116">
        <v>12</v>
      </c>
      <c r="AD4" s="116">
        <v>252</v>
      </c>
      <c r="AE4" s="116">
        <v>551</v>
      </c>
      <c r="AF4" s="116">
        <v>17</v>
      </c>
      <c r="AG4" s="116">
        <v>0</v>
      </c>
      <c r="AH4" s="116">
        <v>1</v>
      </c>
      <c r="AI4" s="116">
        <v>0</v>
      </c>
    </row>
    <row r="5" spans="1:35">
      <c r="A5" s="83" t="s">
        <v>4</v>
      </c>
      <c r="B5" s="83" t="s">
        <v>1</v>
      </c>
      <c r="C5" s="116">
        <v>15</v>
      </c>
      <c r="D5" s="116">
        <v>8</v>
      </c>
      <c r="E5" s="116">
        <v>2</v>
      </c>
      <c r="F5" s="116">
        <v>4</v>
      </c>
      <c r="G5" s="116">
        <v>5</v>
      </c>
      <c r="H5" s="116">
        <v>0</v>
      </c>
      <c r="I5" s="116">
        <v>3</v>
      </c>
      <c r="J5" s="116">
        <v>1</v>
      </c>
      <c r="K5" s="116">
        <v>0</v>
      </c>
      <c r="L5" s="116">
        <v>21</v>
      </c>
      <c r="M5" s="116">
        <v>9</v>
      </c>
      <c r="N5" s="116">
        <v>0</v>
      </c>
      <c r="O5" s="116">
        <v>123</v>
      </c>
      <c r="P5" s="116">
        <v>40</v>
      </c>
      <c r="Q5" s="116">
        <v>0</v>
      </c>
      <c r="R5" s="116">
        <v>223</v>
      </c>
      <c r="S5" s="116">
        <v>85</v>
      </c>
      <c r="T5" s="116">
        <v>1</v>
      </c>
      <c r="U5" s="116">
        <v>172</v>
      </c>
      <c r="V5" s="116">
        <v>82</v>
      </c>
      <c r="W5" s="116">
        <v>0</v>
      </c>
      <c r="X5" s="116">
        <v>53</v>
      </c>
      <c r="Y5" s="116">
        <v>23</v>
      </c>
      <c r="Z5" s="116">
        <v>0</v>
      </c>
      <c r="AA5" s="116">
        <v>53</v>
      </c>
      <c r="AB5" s="116">
        <v>33</v>
      </c>
      <c r="AC5" s="116">
        <v>0</v>
      </c>
      <c r="AD5" s="116">
        <v>18</v>
      </c>
      <c r="AE5" s="116">
        <v>65</v>
      </c>
      <c r="AF5" s="116">
        <v>6</v>
      </c>
      <c r="AG5" s="116">
        <v>0</v>
      </c>
      <c r="AH5" s="116">
        <v>0</v>
      </c>
      <c r="AI5" s="116">
        <v>0</v>
      </c>
    </row>
    <row r="6" spans="1:35">
      <c r="A6" s="83" t="s">
        <v>4</v>
      </c>
      <c r="B6" s="83" t="s">
        <v>2</v>
      </c>
      <c r="C6" s="116">
        <v>5</v>
      </c>
      <c r="D6" s="116">
        <v>3</v>
      </c>
      <c r="E6" s="116">
        <v>0</v>
      </c>
      <c r="F6" s="116">
        <v>6</v>
      </c>
      <c r="G6" s="116">
        <v>4</v>
      </c>
      <c r="H6" s="116">
        <v>0</v>
      </c>
      <c r="I6" s="116">
        <v>12</v>
      </c>
      <c r="J6" s="116">
        <v>2</v>
      </c>
      <c r="K6" s="116">
        <v>0</v>
      </c>
      <c r="L6" s="116">
        <v>33</v>
      </c>
      <c r="M6" s="116">
        <v>22</v>
      </c>
      <c r="N6" s="116">
        <v>0</v>
      </c>
      <c r="O6" s="116">
        <v>67</v>
      </c>
      <c r="P6" s="116">
        <v>11</v>
      </c>
      <c r="Q6" s="116">
        <v>0</v>
      </c>
      <c r="R6" s="116">
        <v>80</v>
      </c>
      <c r="S6" s="116">
        <v>21</v>
      </c>
      <c r="T6" s="116">
        <v>0</v>
      </c>
      <c r="U6" s="116">
        <v>75</v>
      </c>
      <c r="V6" s="116">
        <v>20</v>
      </c>
      <c r="W6" s="116">
        <v>0</v>
      </c>
      <c r="X6" s="116">
        <v>22</v>
      </c>
      <c r="Y6" s="116">
        <v>5</v>
      </c>
      <c r="Z6" s="116">
        <v>0</v>
      </c>
      <c r="AA6" s="116">
        <v>15</v>
      </c>
      <c r="AB6" s="116">
        <v>4</v>
      </c>
      <c r="AC6" s="116">
        <v>0</v>
      </c>
      <c r="AD6" s="116">
        <v>3</v>
      </c>
      <c r="AE6" s="116">
        <v>2</v>
      </c>
      <c r="AF6" s="116">
        <v>0</v>
      </c>
      <c r="AG6" s="116">
        <v>0</v>
      </c>
      <c r="AH6" s="116">
        <v>0</v>
      </c>
      <c r="AI6" s="116">
        <v>0</v>
      </c>
    </row>
    <row r="7" spans="1:35">
      <c r="A7" s="83" t="s">
        <v>4</v>
      </c>
      <c r="B7" s="83" t="s">
        <v>9</v>
      </c>
      <c r="C7" s="116">
        <v>10</v>
      </c>
      <c r="D7" s="116">
        <v>6</v>
      </c>
      <c r="E7" s="116">
        <v>0</v>
      </c>
      <c r="F7" s="116">
        <v>3</v>
      </c>
      <c r="G7" s="116">
        <v>3</v>
      </c>
      <c r="H7" s="116">
        <v>0</v>
      </c>
      <c r="I7" s="116">
        <v>0</v>
      </c>
      <c r="J7" s="116">
        <v>3</v>
      </c>
      <c r="K7" s="116">
        <v>0</v>
      </c>
      <c r="L7" s="116">
        <v>4</v>
      </c>
      <c r="M7" s="116">
        <v>10</v>
      </c>
      <c r="N7" s="116">
        <v>0</v>
      </c>
      <c r="O7" s="116">
        <v>63</v>
      </c>
      <c r="P7" s="116">
        <v>26</v>
      </c>
      <c r="Q7" s="116">
        <v>0</v>
      </c>
      <c r="R7" s="116">
        <v>93</v>
      </c>
      <c r="S7" s="116">
        <v>25</v>
      </c>
      <c r="T7" s="116">
        <v>1</v>
      </c>
      <c r="U7" s="116">
        <v>98</v>
      </c>
      <c r="V7" s="116">
        <v>18</v>
      </c>
      <c r="W7" s="116">
        <v>1</v>
      </c>
      <c r="X7" s="116">
        <v>28</v>
      </c>
      <c r="Y7" s="116">
        <v>10</v>
      </c>
      <c r="Z7" s="116">
        <v>0</v>
      </c>
      <c r="AA7" s="116">
        <v>18</v>
      </c>
      <c r="AB7" s="116">
        <v>6</v>
      </c>
      <c r="AC7" s="116">
        <v>0</v>
      </c>
      <c r="AD7" s="116">
        <v>5</v>
      </c>
      <c r="AE7" s="116">
        <v>8</v>
      </c>
      <c r="AF7" s="116">
        <v>0</v>
      </c>
      <c r="AG7" s="116">
        <v>3</v>
      </c>
      <c r="AH7" s="116">
        <v>0</v>
      </c>
      <c r="AI7" s="116">
        <v>0</v>
      </c>
    </row>
    <row r="8" spans="1:35">
      <c r="A8" s="83" t="s">
        <v>5</v>
      </c>
      <c r="B8" s="83" t="s">
        <v>23</v>
      </c>
      <c r="C8" s="116">
        <v>2</v>
      </c>
      <c r="D8" s="116">
        <v>0</v>
      </c>
      <c r="E8" s="116">
        <v>0</v>
      </c>
      <c r="F8" s="116">
        <v>2</v>
      </c>
      <c r="G8" s="116">
        <v>4</v>
      </c>
      <c r="H8" s="116">
        <v>2</v>
      </c>
      <c r="I8" s="116">
        <v>2</v>
      </c>
      <c r="J8" s="116">
        <v>1</v>
      </c>
      <c r="K8" s="116">
        <v>0</v>
      </c>
      <c r="L8" s="116">
        <v>1</v>
      </c>
      <c r="M8" s="116">
        <v>1</v>
      </c>
      <c r="N8" s="116">
        <v>0</v>
      </c>
      <c r="O8" s="116">
        <v>30</v>
      </c>
      <c r="P8" s="116">
        <v>44</v>
      </c>
      <c r="Q8" s="116">
        <v>0</v>
      </c>
      <c r="R8" s="116">
        <v>64</v>
      </c>
      <c r="S8" s="116">
        <v>29</v>
      </c>
      <c r="T8" s="116">
        <v>0</v>
      </c>
      <c r="U8" s="116">
        <v>43</v>
      </c>
      <c r="V8" s="116">
        <v>21</v>
      </c>
      <c r="W8" s="116">
        <v>0</v>
      </c>
      <c r="X8" s="116">
        <v>13</v>
      </c>
      <c r="Y8" s="116">
        <v>3</v>
      </c>
      <c r="Z8" s="116">
        <v>0</v>
      </c>
      <c r="AA8" s="116">
        <v>7</v>
      </c>
      <c r="AB8" s="116">
        <v>6</v>
      </c>
      <c r="AC8" s="116">
        <v>0</v>
      </c>
      <c r="AD8" s="116">
        <v>0</v>
      </c>
      <c r="AE8" s="116">
        <v>0</v>
      </c>
      <c r="AF8" s="116">
        <v>0</v>
      </c>
      <c r="AG8" s="116">
        <v>0</v>
      </c>
      <c r="AH8" s="116">
        <v>0</v>
      </c>
      <c r="AI8" s="116">
        <v>0</v>
      </c>
    </row>
    <row r="9" spans="1:35">
      <c r="A9" s="83" t="s">
        <v>5</v>
      </c>
      <c r="B9" s="83" t="s">
        <v>24</v>
      </c>
      <c r="C9" s="116">
        <v>0</v>
      </c>
      <c r="D9" s="116">
        <v>0</v>
      </c>
      <c r="E9" s="116">
        <v>1</v>
      </c>
      <c r="F9" s="116">
        <v>1</v>
      </c>
      <c r="G9" s="116">
        <v>0</v>
      </c>
      <c r="H9" s="116">
        <v>0</v>
      </c>
      <c r="I9" s="116">
        <v>0</v>
      </c>
      <c r="J9" s="116">
        <v>0</v>
      </c>
      <c r="K9" s="116">
        <v>0</v>
      </c>
      <c r="L9" s="116">
        <v>0</v>
      </c>
      <c r="M9" s="116">
        <v>0</v>
      </c>
      <c r="N9" s="116">
        <v>0</v>
      </c>
      <c r="O9" s="116">
        <v>7</v>
      </c>
      <c r="P9" s="116">
        <v>3</v>
      </c>
      <c r="Q9" s="116">
        <v>0</v>
      </c>
      <c r="R9" s="116">
        <v>6</v>
      </c>
      <c r="S9" s="116">
        <v>4</v>
      </c>
      <c r="T9" s="116">
        <v>0</v>
      </c>
      <c r="U9" s="116">
        <v>10</v>
      </c>
      <c r="V9" s="116">
        <v>5</v>
      </c>
      <c r="W9" s="116">
        <v>0</v>
      </c>
      <c r="X9" s="116">
        <v>8</v>
      </c>
      <c r="Y9" s="116">
        <v>1</v>
      </c>
      <c r="Z9" s="116">
        <v>0</v>
      </c>
      <c r="AA9" s="116">
        <v>3</v>
      </c>
      <c r="AB9" s="116">
        <v>3</v>
      </c>
      <c r="AC9" s="116">
        <v>0</v>
      </c>
      <c r="AD9" s="116">
        <v>4</v>
      </c>
      <c r="AE9" s="116">
        <v>2</v>
      </c>
      <c r="AF9" s="116">
        <v>0</v>
      </c>
      <c r="AG9" s="116">
        <v>0</v>
      </c>
      <c r="AH9" s="116">
        <v>0</v>
      </c>
      <c r="AI9" s="116">
        <v>0</v>
      </c>
    </row>
    <row r="10" spans="1:35">
      <c r="A10" s="83" t="s">
        <v>5</v>
      </c>
      <c r="B10" s="83" t="s">
        <v>22</v>
      </c>
      <c r="C10" s="116">
        <v>51</v>
      </c>
      <c r="D10" s="116">
        <v>52</v>
      </c>
      <c r="E10" s="116">
        <v>6</v>
      </c>
      <c r="F10" s="116">
        <v>166</v>
      </c>
      <c r="G10" s="116">
        <v>156</v>
      </c>
      <c r="H10" s="116">
        <v>10</v>
      </c>
      <c r="I10" s="116">
        <v>85</v>
      </c>
      <c r="J10" s="116">
        <v>72</v>
      </c>
      <c r="K10" s="116">
        <v>3</v>
      </c>
      <c r="L10" s="116">
        <v>102</v>
      </c>
      <c r="M10" s="116">
        <v>122</v>
      </c>
      <c r="N10" s="116">
        <v>1</v>
      </c>
      <c r="O10" s="116">
        <v>379</v>
      </c>
      <c r="P10" s="116">
        <v>388</v>
      </c>
      <c r="Q10" s="116">
        <v>0</v>
      </c>
      <c r="R10" s="116">
        <v>781</v>
      </c>
      <c r="S10" s="116">
        <v>749</v>
      </c>
      <c r="T10" s="116">
        <v>9</v>
      </c>
      <c r="U10" s="116">
        <v>809</v>
      </c>
      <c r="V10" s="116">
        <v>603</v>
      </c>
      <c r="W10" s="116">
        <v>2</v>
      </c>
      <c r="X10" s="116">
        <v>350</v>
      </c>
      <c r="Y10" s="116">
        <v>278</v>
      </c>
      <c r="Z10" s="116">
        <v>1</v>
      </c>
      <c r="AA10" s="116">
        <v>464</v>
      </c>
      <c r="AB10" s="116">
        <v>453</v>
      </c>
      <c r="AC10" s="116">
        <v>0</v>
      </c>
      <c r="AD10" s="116">
        <v>301</v>
      </c>
      <c r="AE10" s="116">
        <v>571</v>
      </c>
      <c r="AF10" s="116">
        <v>0</v>
      </c>
      <c r="AG10" s="116">
        <v>4</v>
      </c>
      <c r="AH10" s="116">
        <v>1</v>
      </c>
      <c r="AI10" s="116">
        <v>0</v>
      </c>
    </row>
    <row r="11" spans="1:35">
      <c r="A11" s="83" t="s">
        <v>5</v>
      </c>
      <c r="B11" s="83" t="s">
        <v>1</v>
      </c>
      <c r="C11" s="116">
        <v>15</v>
      </c>
      <c r="D11" s="116">
        <v>4</v>
      </c>
      <c r="E11" s="116">
        <v>5</v>
      </c>
      <c r="F11" s="116">
        <v>1</v>
      </c>
      <c r="G11" s="116">
        <v>6</v>
      </c>
      <c r="H11" s="116">
        <v>0</v>
      </c>
      <c r="I11" s="116">
        <v>5</v>
      </c>
      <c r="J11" s="116">
        <v>3</v>
      </c>
      <c r="K11" s="116">
        <v>0</v>
      </c>
      <c r="L11" s="116">
        <v>16</v>
      </c>
      <c r="M11" s="116">
        <v>16</v>
      </c>
      <c r="N11" s="116">
        <v>0</v>
      </c>
      <c r="O11" s="116">
        <v>97</v>
      </c>
      <c r="P11" s="116">
        <v>50</v>
      </c>
      <c r="Q11" s="116">
        <v>1</v>
      </c>
      <c r="R11" s="116">
        <v>258</v>
      </c>
      <c r="S11" s="116">
        <v>79</v>
      </c>
      <c r="T11" s="116">
        <v>16</v>
      </c>
      <c r="U11" s="116">
        <v>195</v>
      </c>
      <c r="V11" s="116">
        <v>72</v>
      </c>
      <c r="W11" s="116">
        <v>2</v>
      </c>
      <c r="X11" s="116">
        <v>62</v>
      </c>
      <c r="Y11" s="116">
        <v>30</v>
      </c>
      <c r="Z11" s="116">
        <v>0</v>
      </c>
      <c r="AA11" s="116">
        <v>38</v>
      </c>
      <c r="AB11" s="116">
        <v>42</v>
      </c>
      <c r="AC11" s="116">
        <v>0</v>
      </c>
      <c r="AD11" s="116">
        <v>17</v>
      </c>
      <c r="AE11" s="116">
        <v>44</v>
      </c>
      <c r="AF11" s="116">
        <v>0</v>
      </c>
      <c r="AG11" s="116">
        <v>3</v>
      </c>
      <c r="AH11" s="116">
        <v>0</v>
      </c>
      <c r="AI11" s="116">
        <v>0</v>
      </c>
    </row>
    <row r="12" spans="1:35">
      <c r="A12" s="83" t="s">
        <v>5</v>
      </c>
      <c r="B12" s="83" t="s">
        <v>2</v>
      </c>
      <c r="C12" s="116">
        <v>6</v>
      </c>
      <c r="D12" s="116">
        <v>4</v>
      </c>
      <c r="E12" s="116">
        <v>0</v>
      </c>
      <c r="F12" s="116">
        <v>4</v>
      </c>
      <c r="G12" s="116">
        <v>4</v>
      </c>
      <c r="H12" s="116">
        <v>0</v>
      </c>
      <c r="I12" s="116">
        <v>6</v>
      </c>
      <c r="J12" s="116">
        <v>5</v>
      </c>
      <c r="K12" s="116">
        <v>0</v>
      </c>
      <c r="L12" s="116">
        <v>29</v>
      </c>
      <c r="M12" s="116">
        <v>14</v>
      </c>
      <c r="N12" s="116">
        <v>0</v>
      </c>
      <c r="O12" s="116">
        <v>63</v>
      </c>
      <c r="P12" s="116">
        <v>17</v>
      </c>
      <c r="Q12" s="116">
        <v>1</v>
      </c>
      <c r="R12" s="116">
        <v>102</v>
      </c>
      <c r="S12" s="116">
        <v>24</v>
      </c>
      <c r="T12" s="116">
        <v>0</v>
      </c>
      <c r="U12" s="116">
        <v>78</v>
      </c>
      <c r="V12" s="116">
        <v>23</v>
      </c>
      <c r="W12" s="116">
        <v>1</v>
      </c>
      <c r="X12" s="116">
        <v>28</v>
      </c>
      <c r="Y12" s="116">
        <v>12</v>
      </c>
      <c r="Z12" s="116">
        <v>0</v>
      </c>
      <c r="AA12" s="116">
        <v>23</v>
      </c>
      <c r="AB12" s="116">
        <v>9</v>
      </c>
      <c r="AC12" s="116">
        <v>0</v>
      </c>
      <c r="AD12" s="116">
        <v>7</v>
      </c>
      <c r="AE12" s="116">
        <v>2</v>
      </c>
      <c r="AF12" s="116">
        <v>0</v>
      </c>
      <c r="AG12" s="116">
        <v>1</v>
      </c>
      <c r="AH12" s="116">
        <v>0</v>
      </c>
      <c r="AI12" s="116">
        <v>0</v>
      </c>
    </row>
    <row r="13" spans="1:35">
      <c r="A13" s="83" t="s">
        <v>5</v>
      </c>
      <c r="B13" s="83" t="s">
        <v>9</v>
      </c>
      <c r="C13" s="116">
        <v>16</v>
      </c>
      <c r="D13" s="116">
        <v>3</v>
      </c>
      <c r="E13" s="116">
        <v>0</v>
      </c>
      <c r="F13" s="116">
        <v>6</v>
      </c>
      <c r="G13" s="116">
        <v>3</v>
      </c>
      <c r="H13" s="116">
        <v>0</v>
      </c>
      <c r="I13" s="116">
        <v>5</v>
      </c>
      <c r="J13" s="116">
        <v>3</v>
      </c>
      <c r="K13" s="116">
        <v>0</v>
      </c>
      <c r="L13" s="116">
        <v>3</v>
      </c>
      <c r="M13" s="116">
        <v>7</v>
      </c>
      <c r="N13" s="116">
        <v>0</v>
      </c>
      <c r="O13" s="116">
        <v>83</v>
      </c>
      <c r="P13" s="116">
        <v>31</v>
      </c>
      <c r="Q13" s="116">
        <v>0</v>
      </c>
      <c r="R13" s="116">
        <v>112</v>
      </c>
      <c r="S13" s="116">
        <v>38</v>
      </c>
      <c r="T13" s="116">
        <v>1</v>
      </c>
      <c r="U13" s="116">
        <v>105</v>
      </c>
      <c r="V13" s="116">
        <v>31</v>
      </c>
      <c r="W13" s="116">
        <v>0</v>
      </c>
      <c r="X13" s="116">
        <v>38</v>
      </c>
      <c r="Y13" s="116">
        <v>17</v>
      </c>
      <c r="Z13" s="116">
        <v>0</v>
      </c>
      <c r="AA13" s="116">
        <v>15</v>
      </c>
      <c r="AB13" s="116">
        <v>3</v>
      </c>
      <c r="AC13" s="116">
        <v>0</v>
      </c>
      <c r="AD13" s="116">
        <v>9</v>
      </c>
      <c r="AE13" s="116">
        <v>2</v>
      </c>
      <c r="AF13" s="116">
        <v>0</v>
      </c>
      <c r="AG13" s="116">
        <v>0</v>
      </c>
      <c r="AH13" s="116">
        <v>1</v>
      </c>
      <c r="AI13" s="116">
        <v>0</v>
      </c>
    </row>
    <row r="14" spans="1:35">
      <c r="A14" s="83" t="s">
        <v>6</v>
      </c>
      <c r="B14" s="83" t="s">
        <v>23</v>
      </c>
      <c r="C14" s="116">
        <v>3</v>
      </c>
      <c r="D14" s="116">
        <v>1</v>
      </c>
      <c r="E14" s="116">
        <v>0</v>
      </c>
      <c r="F14" s="116">
        <v>4</v>
      </c>
      <c r="G14" s="116">
        <v>3</v>
      </c>
      <c r="H14" s="116">
        <v>0</v>
      </c>
      <c r="I14" s="116">
        <v>2</v>
      </c>
      <c r="J14" s="116">
        <v>2</v>
      </c>
      <c r="K14" s="116">
        <v>0</v>
      </c>
      <c r="L14" s="116">
        <v>1</v>
      </c>
      <c r="M14" s="116">
        <v>0</v>
      </c>
      <c r="N14" s="116">
        <v>0</v>
      </c>
      <c r="O14" s="116">
        <v>18</v>
      </c>
      <c r="P14" s="116">
        <v>10</v>
      </c>
      <c r="Q14" s="116">
        <v>0</v>
      </c>
      <c r="R14" s="116">
        <v>51</v>
      </c>
      <c r="S14" s="116">
        <v>26</v>
      </c>
      <c r="T14" s="116">
        <v>1</v>
      </c>
      <c r="U14" s="116">
        <v>29</v>
      </c>
      <c r="V14" s="116">
        <v>16</v>
      </c>
      <c r="W14" s="116">
        <v>0</v>
      </c>
      <c r="X14" s="116">
        <v>6</v>
      </c>
      <c r="Y14" s="116">
        <v>1</v>
      </c>
      <c r="Z14" s="116">
        <v>0</v>
      </c>
      <c r="AA14" s="116">
        <v>5</v>
      </c>
      <c r="AB14" s="116">
        <v>1</v>
      </c>
      <c r="AC14" s="116">
        <v>0</v>
      </c>
      <c r="AD14" s="116">
        <v>0</v>
      </c>
      <c r="AE14" s="116">
        <v>4</v>
      </c>
      <c r="AF14" s="116">
        <v>0</v>
      </c>
      <c r="AG14" s="116">
        <v>14</v>
      </c>
      <c r="AH14" s="116">
        <v>2</v>
      </c>
      <c r="AI14" s="116">
        <v>0</v>
      </c>
    </row>
    <row r="15" spans="1:35">
      <c r="A15" s="83" t="s">
        <v>6</v>
      </c>
      <c r="B15" s="83" t="s">
        <v>24</v>
      </c>
      <c r="C15" s="116">
        <v>0</v>
      </c>
      <c r="D15" s="116">
        <v>0</v>
      </c>
      <c r="E15" s="116">
        <v>0</v>
      </c>
      <c r="F15" s="116">
        <v>1</v>
      </c>
      <c r="G15" s="116">
        <v>2</v>
      </c>
      <c r="H15" s="116">
        <v>0</v>
      </c>
      <c r="I15" s="116">
        <v>0</v>
      </c>
      <c r="J15" s="116">
        <v>0</v>
      </c>
      <c r="K15" s="116">
        <v>0</v>
      </c>
      <c r="L15" s="116">
        <v>0</v>
      </c>
      <c r="M15" s="116">
        <v>3</v>
      </c>
      <c r="N15" s="116">
        <v>0</v>
      </c>
      <c r="O15" s="116">
        <v>5</v>
      </c>
      <c r="P15" s="116">
        <v>2</v>
      </c>
      <c r="Q15" s="116">
        <v>0</v>
      </c>
      <c r="R15" s="116">
        <v>14</v>
      </c>
      <c r="S15" s="116">
        <v>6</v>
      </c>
      <c r="T15" s="116">
        <v>0</v>
      </c>
      <c r="U15" s="116">
        <v>15</v>
      </c>
      <c r="V15" s="116">
        <v>8</v>
      </c>
      <c r="W15" s="116">
        <v>0</v>
      </c>
      <c r="X15" s="116">
        <v>3</v>
      </c>
      <c r="Y15" s="116">
        <v>2</v>
      </c>
      <c r="Z15" s="116">
        <v>0</v>
      </c>
      <c r="AA15" s="116">
        <v>3</v>
      </c>
      <c r="AB15" s="116">
        <v>8</v>
      </c>
      <c r="AC15" s="116">
        <v>0</v>
      </c>
      <c r="AD15" s="116">
        <v>2</v>
      </c>
      <c r="AE15" s="116">
        <v>1</v>
      </c>
      <c r="AF15" s="116">
        <v>0</v>
      </c>
      <c r="AG15" s="116">
        <v>6</v>
      </c>
      <c r="AH15" s="116">
        <v>1</v>
      </c>
      <c r="AI15" s="116">
        <v>0</v>
      </c>
    </row>
    <row r="16" spans="1:35">
      <c r="A16" s="83" t="s">
        <v>6</v>
      </c>
      <c r="B16" s="83" t="s">
        <v>22</v>
      </c>
      <c r="C16" s="116">
        <v>53</v>
      </c>
      <c r="D16" s="116">
        <v>54</v>
      </c>
      <c r="E16" s="116">
        <v>7</v>
      </c>
      <c r="F16" s="116">
        <v>139</v>
      </c>
      <c r="G16" s="116">
        <v>131</v>
      </c>
      <c r="H16" s="116">
        <v>14</v>
      </c>
      <c r="I16" s="116">
        <v>79</v>
      </c>
      <c r="J16" s="116">
        <v>80</v>
      </c>
      <c r="K16" s="116">
        <v>2</v>
      </c>
      <c r="L16" s="116">
        <v>90</v>
      </c>
      <c r="M16" s="116">
        <v>110</v>
      </c>
      <c r="N16" s="116">
        <v>0</v>
      </c>
      <c r="O16" s="116">
        <v>321</v>
      </c>
      <c r="P16" s="116">
        <v>341</v>
      </c>
      <c r="Q16" s="116">
        <v>0</v>
      </c>
      <c r="R16" s="116">
        <v>615</v>
      </c>
      <c r="S16" s="116">
        <v>625</v>
      </c>
      <c r="T16" s="116">
        <v>0</v>
      </c>
      <c r="U16" s="116">
        <v>635</v>
      </c>
      <c r="V16" s="116">
        <v>544</v>
      </c>
      <c r="W16" s="116">
        <v>3</v>
      </c>
      <c r="X16" s="116">
        <v>327</v>
      </c>
      <c r="Y16" s="116">
        <v>265</v>
      </c>
      <c r="Z16" s="116">
        <v>0</v>
      </c>
      <c r="AA16" s="116">
        <v>423</v>
      </c>
      <c r="AB16" s="116">
        <v>387</v>
      </c>
      <c r="AC16" s="116">
        <v>0</v>
      </c>
      <c r="AD16" s="116">
        <v>288</v>
      </c>
      <c r="AE16" s="116">
        <v>543</v>
      </c>
      <c r="AF16" s="116">
        <v>0</v>
      </c>
      <c r="AG16" s="116">
        <v>199</v>
      </c>
      <c r="AH16" s="116">
        <v>177</v>
      </c>
      <c r="AI16" s="116">
        <v>6</v>
      </c>
    </row>
    <row r="17" spans="1:35">
      <c r="A17" s="83" t="s">
        <v>6</v>
      </c>
      <c r="B17" s="83" t="s">
        <v>1</v>
      </c>
      <c r="C17" s="116">
        <v>17</v>
      </c>
      <c r="D17" s="116">
        <v>3</v>
      </c>
      <c r="E17" s="116">
        <v>0</v>
      </c>
      <c r="F17" s="116">
        <v>6</v>
      </c>
      <c r="G17" s="116">
        <v>6</v>
      </c>
      <c r="H17" s="116">
        <v>0</v>
      </c>
      <c r="I17" s="116">
        <v>3</v>
      </c>
      <c r="J17" s="116">
        <v>4</v>
      </c>
      <c r="K17" s="116">
        <v>0</v>
      </c>
      <c r="L17" s="116">
        <v>13</v>
      </c>
      <c r="M17" s="116">
        <v>10</v>
      </c>
      <c r="N17" s="116">
        <v>0</v>
      </c>
      <c r="O17" s="116">
        <v>62</v>
      </c>
      <c r="P17" s="116">
        <v>38</v>
      </c>
      <c r="Q17" s="116">
        <v>0</v>
      </c>
      <c r="R17" s="116">
        <v>198</v>
      </c>
      <c r="S17" s="116">
        <v>64</v>
      </c>
      <c r="T17" s="116">
        <v>0</v>
      </c>
      <c r="U17" s="116">
        <v>166</v>
      </c>
      <c r="V17" s="116">
        <v>46</v>
      </c>
      <c r="W17" s="116">
        <v>0</v>
      </c>
      <c r="X17" s="116">
        <v>43</v>
      </c>
      <c r="Y17" s="116">
        <v>20</v>
      </c>
      <c r="Z17" s="116">
        <v>0</v>
      </c>
      <c r="AA17" s="116">
        <v>36</v>
      </c>
      <c r="AB17" s="116">
        <v>27</v>
      </c>
      <c r="AC17" s="116">
        <v>0</v>
      </c>
      <c r="AD17" s="116">
        <v>16</v>
      </c>
      <c r="AE17" s="116">
        <v>30</v>
      </c>
      <c r="AF17" s="116">
        <v>0</v>
      </c>
      <c r="AG17" s="116">
        <v>61</v>
      </c>
      <c r="AH17" s="116">
        <v>30</v>
      </c>
      <c r="AI17" s="116">
        <v>3</v>
      </c>
    </row>
    <row r="18" spans="1:35">
      <c r="A18" s="83" t="s">
        <v>6</v>
      </c>
      <c r="B18" s="83" t="s">
        <v>2</v>
      </c>
      <c r="C18" s="116">
        <v>1</v>
      </c>
      <c r="D18" s="116">
        <v>0</v>
      </c>
      <c r="E18" s="116">
        <v>0</v>
      </c>
      <c r="F18" s="116">
        <v>0</v>
      </c>
      <c r="G18" s="116">
        <v>4</v>
      </c>
      <c r="H18" s="116">
        <v>0</v>
      </c>
      <c r="I18" s="116">
        <v>15</v>
      </c>
      <c r="J18" s="116">
        <v>2</v>
      </c>
      <c r="K18" s="116">
        <v>0</v>
      </c>
      <c r="L18" s="116">
        <v>25</v>
      </c>
      <c r="M18" s="116">
        <v>6</v>
      </c>
      <c r="N18" s="116">
        <v>0</v>
      </c>
      <c r="O18" s="116">
        <v>28</v>
      </c>
      <c r="P18" s="116">
        <v>6</v>
      </c>
      <c r="Q18" s="116">
        <v>0</v>
      </c>
      <c r="R18" s="116">
        <v>68</v>
      </c>
      <c r="S18" s="116">
        <v>21</v>
      </c>
      <c r="T18" s="116">
        <v>0</v>
      </c>
      <c r="U18" s="116">
        <v>53</v>
      </c>
      <c r="V18" s="116">
        <v>19</v>
      </c>
      <c r="W18" s="116">
        <v>0</v>
      </c>
      <c r="X18" s="116">
        <v>15</v>
      </c>
      <c r="Y18" s="116">
        <v>4</v>
      </c>
      <c r="Z18" s="116">
        <v>0</v>
      </c>
      <c r="AA18" s="116">
        <v>8</v>
      </c>
      <c r="AB18" s="116">
        <v>3</v>
      </c>
      <c r="AC18" s="116">
        <v>0</v>
      </c>
      <c r="AD18" s="116">
        <v>4</v>
      </c>
      <c r="AE18" s="116">
        <v>2</v>
      </c>
      <c r="AF18" s="116">
        <v>0</v>
      </c>
      <c r="AG18" s="116">
        <v>18</v>
      </c>
      <c r="AH18" s="116">
        <v>5</v>
      </c>
      <c r="AI18" s="116">
        <v>0</v>
      </c>
    </row>
    <row r="19" spans="1:35">
      <c r="A19" s="83" t="s">
        <v>6</v>
      </c>
      <c r="B19" s="83" t="s">
        <v>9</v>
      </c>
      <c r="C19" s="116">
        <v>10</v>
      </c>
      <c r="D19" s="116">
        <v>5</v>
      </c>
      <c r="E19" s="116">
        <v>1</v>
      </c>
      <c r="F19" s="116">
        <v>2</v>
      </c>
      <c r="G19" s="116">
        <v>6</v>
      </c>
      <c r="H19" s="116">
        <v>1</v>
      </c>
      <c r="I19" s="116">
        <v>2</v>
      </c>
      <c r="J19" s="116">
        <v>5</v>
      </c>
      <c r="K19" s="116">
        <v>0</v>
      </c>
      <c r="L19" s="116">
        <v>2</v>
      </c>
      <c r="M19" s="116">
        <v>5</v>
      </c>
      <c r="N19" s="116">
        <v>0</v>
      </c>
      <c r="O19" s="116">
        <v>56</v>
      </c>
      <c r="P19" s="116">
        <v>26</v>
      </c>
      <c r="Q19" s="116">
        <v>0</v>
      </c>
      <c r="R19" s="116">
        <v>100</v>
      </c>
      <c r="S19" s="116">
        <v>23</v>
      </c>
      <c r="T19" s="116">
        <v>0</v>
      </c>
      <c r="U19" s="116">
        <v>83</v>
      </c>
      <c r="V19" s="116">
        <v>10</v>
      </c>
      <c r="W19" s="116">
        <v>0</v>
      </c>
      <c r="X19" s="116">
        <v>33</v>
      </c>
      <c r="Y19" s="116">
        <v>9</v>
      </c>
      <c r="Z19" s="116">
        <v>0</v>
      </c>
      <c r="AA19" s="116">
        <v>24</v>
      </c>
      <c r="AB19" s="116">
        <v>7</v>
      </c>
      <c r="AC19" s="116">
        <v>1</v>
      </c>
      <c r="AD19" s="116">
        <v>5</v>
      </c>
      <c r="AE19" s="116">
        <v>3</v>
      </c>
      <c r="AF19" s="116">
        <v>0</v>
      </c>
      <c r="AG19" s="116">
        <v>48</v>
      </c>
      <c r="AH19" s="116">
        <v>9</v>
      </c>
      <c r="AI19" s="116">
        <v>4</v>
      </c>
    </row>
    <row r="20" spans="1:35">
      <c r="A20" s="83" t="s">
        <v>7</v>
      </c>
      <c r="B20" s="83" t="s">
        <v>23</v>
      </c>
      <c r="C20" s="116">
        <v>1</v>
      </c>
      <c r="D20" s="116">
        <v>1</v>
      </c>
      <c r="E20" s="116">
        <v>0</v>
      </c>
      <c r="F20" s="116">
        <v>1</v>
      </c>
      <c r="G20" s="116">
        <v>4</v>
      </c>
      <c r="H20" s="116">
        <v>0</v>
      </c>
      <c r="I20" s="116">
        <v>0</v>
      </c>
      <c r="J20" s="116">
        <v>2</v>
      </c>
      <c r="K20" s="116">
        <v>0</v>
      </c>
      <c r="L20" s="116">
        <v>1</v>
      </c>
      <c r="M20" s="116">
        <v>2</v>
      </c>
      <c r="N20" s="116">
        <v>0</v>
      </c>
      <c r="O20" s="116">
        <v>21</v>
      </c>
      <c r="P20" s="116">
        <v>15</v>
      </c>
      <c r="Q20" s="116">
        <v>0</v>
      </c>
      <c r="R20" s="116">
        <v>43</v>
      </c>
      <c r="S20" s="116">
        <v>24</v>
      </c>
      <c r="T20" s="116">
        <v>1</v>
      </c>
      <c r="U20" s="116">
        <v>28</v>
      </c>
      <c r="V20" s="116">
        <v>6</v>
      </c>
      <c r="W20" s="116">
        <v>0</v>
      </c>
      <c r="X20" s="116">
        <v>11</v>
      </c>
      <c r="Y20" s="116">
        <v>2</v>
      </c>
      <c r="Z20" s="116">
        <v>0</v>
      </c>
      <c r="AA20" s="116">
        <v>1</v>
      </c>
      <c r="AB20" s="116">
        <v>0</v>
      </c>
      <c r="AC20" s="116">
        <v>0</v>
      </c>
      <c r="AD20" s="116">
        <v>2</v>
      </c>
      <c r="AE20" s="116">
        <v>0</v>
      </c>
      <c r="AF20" s="116">
        <v>0</v>
      </c>
      <c r="AG20" s="116">
        <v>16</v>
      </c>
      <c r="AH20" s="116">
        <v>6</v>
      </c>
      <c r="AI20" s="116">
        <v>0</v>
      </c>
    </row>
    <row r="21" spans="1:35">
      <c r="A21" s="83" t="s">
        <v>7</v>
      </c>
      <c r="B21" s="83" t="s">
        <v>24</v>
      </c>
      <c r="C21" s="116">
        <v>0</v>
      </c>
      <c r="D21" s="116">
        <v>0</v>
      </c>
      <c r="E21" s="116">
        <v>0</v>
      </c>
      <c r="F21" s="116">
        <v>0</v>
      </c>
      <c r="G21" s="116">
        <v>1</v>
      </c>
      <c r="H21" s="116">
        <v>0</v>
      </c>
      <c r="I21" s="116">
        <v>0</v>
      </c>
      <c r="J21" s="116">
        <v>1</v>
      </c>
      <c r="K21" s="116">
        <v>0</v>
      </c>
      <c r="L21" s="116">
        <v>0</v>
      </c>
      <c r="M21" s="116">
        <v>0</v>
      </c>
      <c r="N21" s="116">
        <v>0</v>
      </c>
      <c r="O21" s="116">
        <v>2</v>
      </c>
      <c r="P21" s="116">
        <v>1</v>
      </c>
      <c r="Q21" s="116">
        <v>0</v>
      </c>
      <c r="R21" s="116">
        <v>4</v>
      </c>
      <c r="S21" s="116">
        <v>6</v>
      </c>
      <c r="T21" s="116">
        <v>0</v>
      </c>
      <c r="U21" s="116">
        <v>10</v>
      </c>
      <c r="V21" s="116">
        <v>3</v>
      </c>
      <c r="W21" s="116">
        <v>0</v>
      </c>
      <c r="X21" s="116">
        <v>1</v>
      </c>
      <c r="Y21" s="116">
        <v>0</v>
      </c>
      <c r="Z21" s="116">
        <v>0</v>
      </c>
      <c r="AA21" s="116">
        <v>3</v>
      </c>
      <c r="AB21" s="116">
        <v>2</v>
      </c>
      <c r="AC21" s="116">
        <v>0</v>
      </c>
      <c r="AD21" s="116">
        <v>1</v>
      </c>
      <c r="AE21" s="116">
        <v>1</v>
      </c>
      <c r="AF21" s="116">
        <v>0</v>
      </c>
      <c r="AG21" s="116">
        <v>6</v>
      </c>
      <c r="AH21" s="116">
        <v>7</v>
      </c>
      <c r="AI21" s="116">
        <v>0</v>
      </c>
    </row>
    <row r="22" spans="1:35">
      <c r="A22" s="83" t="s">
        <v>7</v>
      </c>
      <c r="B22" s="83" t="s">
        <v>22</v>
      </c>
      <c r="C22" s="116">
        <v>39</v>
      </c>
      <c r="D22" s="116">
        <v>40</v>
      </c>
      <c r="E22" s="116">
        <v>8</v>
      </c>
      <c r="F22" s="116">
        <v>137</v>
      </c>
      <c r="G22" s="116">
        <v>104</v>
      </c>
      <c r="H22" s="116">
        <v>3</v>
      </c>
      <c r="I22" s="116">
        <v>61</v>
      </c>
      <c r="J22" s="116">
        <v>57</v>
      </c>
      <c r="K22" s="116">
        <v>5</v>
      </c>
      <c r="L22" s="116">
        <v>77</v>
      </c>
      <c r="M22" s="116">
        <v>85</v>
      </c>
      <c r="N22" s="116">
        <v>2</v>
      </c>
      <c r="O22" s="116">
        <v>270</v>
      </c>
      <c r="P22" s="116">
        <v>290</v>
      </c>
      <c r="Q22" s="116">
        <v>1</v>
      </c>
      <c r="R22" s="116">
        <v>557</v>
      </c>
      <c r="S22" s="116">
        <v>492</v>
      </c>
      <c r="T22" s="116">
        <v>1</v>
      </c>
      <c r="U22" s="116">
        <v>659</v>
      </c>
      <c r="V22" s="116">
        <v>463</v>
      </c>
      <c r="W22" s="116">
        <v>0</v>
      </c>
      <c r="X22" s="116">
        <v>295</v>
      </c>
      <c r="Y22" s="116">
        <v>225</v>
      </c>
      <c r="Z22" s="116">
        <v>0</v>
      </c>
      <c r="AA22" s="116">
        <v>367</v>
      </c>
      <c r="AB22" s="116">
        <v>388</v>
      </c>
      <c r="AC22" s="116">
        <v>0</v>
      </c>
      <c r="AD22" s="116">
        <v>252</v>
      </c>
      <c r="AE22" s="116">
        <v>489</v>
      </c>
      <c r="AF22" s="116">
        <v>0</v>
      </c>
      <c r="AG22" s="116">
        <v>261</v>
      </c>
      <c r="AH22" s="116">
        <v>219</v>
      </c>
      <c r="AI22" s="116">
        <v>34</v>
      </c>
    </row>
    <row r="23" spans="1:35">
      <c r="A23" s="83" t="s">
        <v>7</v>
      </c>
      <c r="B23" s="83" t="s">
        <v>1</v>
      </c>
      <c r="C23" s="116">
        <v>14</v>
      </c>
      <c r="D23" s="116">
        <v>8</v>
      </c>
      <c r="E23" s="116">
        <v>0</v>
      </c>
      <c r="F23" s="116">
        <v>8</v>
      </c>
      <c r="G23" s="116">
        <v>5</v>
      </c>
      <c r="H23" s="116">
        <v>1</v>
      </c>
      <c r="I23" s="116">
        <v>8</v>
      </c>
      <c r="J23" s="116">
        <v>6</v>
      </c>
      <c r="K23" s="116">
        <v>0</v>
      </c>
      <c r="L23" s="116">
        <v>10</v>
      </c>
      <c r="M23" s="116">
        <v>4</v>
      </c>
      <c r="N23" s="116">
        <v>2</v>
      </c>
      <c r="O23" s="116">
        <v>88</v>
      </c>
      <c r="P23" s="116">
        <v>39</v>
      </c>
      <c r="Q23" s="116">
        <v>0</v>
      </c>
      <c r="R23" s="116">
        <v>169</v>
      </c>
      <c r="S23" s="116">
        <v>48</v>
      </c>
      <c r="T23" s="116">
        <v>0</v>
      </c>
      <c r="U23" s="116">
        <v>162</v>
      </c>
      <c r="V23" s="116">
        <v>63</v>
      </c>
      <c r="W23" s="116">
        <v>0</v>
      </c>
      <c r="X23" s="116">
        <v>37</v>
      </c>
      <c r="Y23" s="116">
        <v>18</v>
      </c>
      <c r="Z23" s="116">
        <v>0</v>
      </c>
      <c r="AA23" s="116">
        <v>28</v>
      </c>
      <c r="AB23" s="116">
        <v>22</v>
      </c>
      <c r="AC23" s="116">
        <v>0</v>
      </c>
      <c r="AD23" s="116">
        <v>20</v>
      </c>
      <c r="AE23" s="116">
        <v>35</v>
      </c>
      <c r="AF23" s="116">
        <v>0</v>
      </c>
      <c r="AG23" s="116">
        <v>90</v>
      </c>
      <c r="AH23" s="116">
        <v>33</v>
      </c>
      <c r="AI23" s="116">
        <v>7</v>
      </c>
    </row>
    <row r="24" spans="1:35">
      <c r="A24" s="83" t="s">
        <v>7</v>
      </c>
      <c r="B24" s="83" t="s">
        <v>2</v>
      </c>
      <c r="C24" s="116">
        <v>0</v>
      </c>
      <c r="D24" s="116">
        <v>0</v>
      </c>
      <c r="E24" s="116">
        <v>0</v>
      </c>
      <c r="F24" s="116">
        <v>2</v>
      </c>
      <c r="G24" s="116">
        <v>2</v>
      </c>
      <c r="H24" s="116">
        <v>0</v>
      </c>
      <c r="I24" s="116">
        <v>5</v>
      </c>
      <c r="J24" s="116">
        <v>2</v>
      </c>
      <c r="K24" s="116">
        <v>0</v>
      </c>
      <c r="L24" s="116">
        <v>25</v>
      </c>
      <c r="M24" s="116">
        <v>4</v>
      </c>
      <c r="N24" s="116">
        <v>0</v>
      </c>
      <c r="O24" s="116">
        <v>24</v>
      </c>
      <c r="P24" s="116">
        <v>9</v>
      </c>
      <c r="Q24" s="116">
        <v>0</v>
      </c>
      <c r="R24" s="116">
        <v>70</v>
      </c>
      <c r="S24" s="116">
        <v>12</v>
      </c>
      <c r="T24" s="116">
        <v>0</v>
      </c>
      <c r="U24" s="116">
        <v>60</v>
      </c>
      <c r="V24" s="116">
        <v>8</v>
      </c>
      <c r="W24" s="116">
        <v>0</v>
      </c>
      <c r="X24" s="116">
        <v>20</v>
      </c>
      <c r="Y24" s="116">
        <v>9</v>
      </c>
      <c r="Z24" s="116">
        <v>0</v>
      </c>
      <c r="AA24" s="116">
        <v>18</v>
      </c>
      <c r="AB24" s="116">
        <v>5</v>
      </c>
      <c r="AC24" s="116">
        <v>0</v>
      </c>
      <c r="AD24" s="116">
        <v>5</v>
      </c>
      <c r="AE24" s="116">
        <v>2</v>
      </c>
      <c r="AF24" s="116">
        <v>0</v>
      </c>
      <c r="AG24" s="116">
        <v>35</v>
      </c>
      <c r="AH24" s="116">
        <v>12</v>
      </c>
      <c r="AI24" s="116">
        <v>0</v>
      </c>
    </row>
    <row r="25" spans="1:35">
      <c r="A25" s="83" t="s">
        <v>7</v>
      </c>
      <c r="B25" s="83" t="s">
        <v>9</v>
      </c>
      <c r="C25" s="116">
        <v>6</v>
      </c>
      <c r="D25" s="116">
        <v>1</v>
      </c>
      <c r="E25" s="116">
        <v>1</v>
      </c>
      <c r="F25" s="116">
        <v>1</v>
      </c>
      <c r="G25" s="116">
        <v>1</v>
      </c>
      <c r="H25" s="116">
        <v>0</v>
      </c>
      <c r="I25" s="116">
        <v>2</v>
      </c>
      <c r="J25" s="116">
        <v>0</v>
      </c>
      <c r="K25" s="116">
        <v>0</v>
      </c>
      <c r="L25" s="116">
        <v>2</v>
      </c>
      <c r="M25" s="116">
        <v>3</v>
      </c>
      <c r="N25" s="116">
        <v>0</v>
      </c>
      <c r="O25" s="116">
        <v>46</v>
      </c>
      <c r="P25" s="116">
        <v>21</v>
      </c>
      <c r="Q25" s="116">
        <v>0</v>
      </c>
      <c r="R25" s="116">
        <v>73</v>
      </c>
      <c r="S25" s="116">
        <v>27</v>
      </c>
      <c r="T25" s="116">
        <v>0</v>
      </c>
      <c r="U25" s="116">
        <v>70</v>
      </c>
      <c r="V25" s="116">
        <v>20</v>
      </c>
      <c r="W25" s="116">
        <v>2</v>
      </c>
      <c r="X25" s="116">
        <v>30</v>
      </c>
      <c r="Y25" s="116">
        <v>5</v>
      </c>
      <c r="Z25" s="116">
        <v>0</v>
      </c>
      <c r="AA25" s="116">
        <v>13</v>
      </c>
      <c r="AB25" s="116">
        <v>11</v>
      </c>
      <c r="AC25" s="116">
        <v>0</v>
      </c>
      <c r="AD25" s="116">
        <v>4</v>
      </c>
      <c r="AE25" s="116">
        <v>2</v>
      </c>
      <c r="AF25" s="116">
        <v>0</v>
      </c>
      <c r="AG25" s="116">
        <v>75</v>
      </c>
      <c r="AH25" s="116">
        <v>18</v>
      </c>
      <c r="AI25" s="116">
        <v>13</v>
      </c>
    </row>
    <row r="26" spans="1:35">
      <c r="A26" s="83" t="s">
        <v>8</v>
      </c>
      <c r="B26" s="83" t="s">
        <v>23</v>
      </c>
      <c r="C26" s="116">
        <v>0</v>
      </c>
      <c r="D26" s="116">
        <v>0</v>
      </c>
      <c r="E26" s="116">
        <v>0</v>
      </c>
      <c r="F26" s="116">
        <v>3</v>
      </c>
      <c r="G26" s="116">
        <v>3</v>
      </c>
      <c r="H26" s="116">
        <v>0</v>
      </c>
      <c r="I26" s="116">
        <v>1</v>
      </c>
      <c r="J26" s="116">
        <v>0</v>
      </c>
      <c r="K26" s="116">
        <v>0</v>
      </c>
      <c r="L26" s="116">
        <v>1</v>
      </c>
      <c r="M26" s="116">
        <v>0</v>
      </c>
      <c r="N26" s="116">
        <v>0</v>
      </c>
      <c r="O26" s="116">
        <v>12</v>
      </c>
      <c r="P26" s="116">
        <v>14</v>
      </c>
      <c r="Q26" s="116">
        <v>0</v>
      </c>
      <c r="R26" s="116">
        <v>22</v>
      </c>
      <c r="S26" s="116">
        <v>8</v>
      </c>
      <c r="T26" s="116">
        <v>0</v>
      </c>
      <c r="U26" s="116">
        <v>32</v>
      </c>
      <c r="V26" s="116">
        <v>12</v>
      </c>
      <c r="W26" s="116">
        <v>0</v>
      </c>
      <c r="X26" s="116">
        <v>9</v>
      </c>
      <c r="Y26" s="116">
        <v>3</v>
      </c>
      <c r="Z26" s="116">
        <v>0</v>
      </c>
      <c r="AA26" s="116">
        <v>5</v>
      </c>
      <c r="AB26" s="116">
        <v>4</v>
      </c>
      <c r="AC26" s="116">
        <v>0</v>
      </c>
      <c r="AD26" s="116">
        <v>2</v>
      </c>
      <c r="AE26" s="116">
        <v>0</v>
      </c>
      <c r="AF26" s="116">
        <v>0</v>
      </c>
      <c r="AG26" s="116">
        <v>16</v>
      </c>
      <c r="AH26" s="116">
        <v>4</v>
      </c>
      <c r="AI26" s="116">
        <v>2</v>
      </c>
    </row>
    <row r="27" spans="1:35">
      <c r="A27" s="83" t="s">
        <v>8</v>
      </c>
      <c r="B27" s="83" t="s">
        <v>24</v>
      </c>
      <c r="C27" s="116">
        <v>0</v>
      </c>
      <c r="D27" s="116">
        <v>0</v>
      </c>
      <c r="E27" s="116">
        <v>0</v>
      </c>
      <c r="F27" s="116">
        <v>0</v>
      </c>
      <c r="G27" s="116">
        <v>1</v>
      </c>
      <c r="H27" s="116">
        <v>0</v>
      </c>
      <c r="I27" s="116">
        <v>1</v>
      </c>
      <c r="J27" s="116">
        <v>0</v>
      </c>
      <c r="K27" s="116">
        <v>0</v>
      </c>
      <c r="L27" s="116">
        <v>0</v>
      </c>
      <c r="M27" s="116">
        <v>0</v>
      </c>
      <c r="N27" s="116">
        <v>0</v>
      </c>
      <c r="O27" s="116">
        <v>1</v>
      </c>
      <c r="P27" s="116">
        <v>1</v>
      </c>
      <c r="Q27" s="116">
        <v>0</v>
      </c>
      <c r="R27" s="116">
        <v>5</v>
      </c>
      <c r="S27" s="116">
        <v>5</v>
      </c>
      <c r="T27" s="116">
        <v>0</v>
      </c>
      <c r="U27" s="116">
        <v>9</v>
      </c>
      <c r="V27" s="116">
        <v>7</v>
      </c>
      <c r="W27" s="116">
        <v>0</v>
      </c>
      <c r="X27" s="116">
        <v>2</v>
      </c>
      <c r="Y27" s="116">
        <v>1</v>
      </c>
      <c r="Z27" s="116">
        <v>0</v>
      </c>
      <c r="AA27" s="116">
        <v>3</v>
      </c>
      <c r="AB27" s="116">
        <v>3</v>
      </c>
      <c r="AC27" s="116">
        <v>0</v>
      </c>
      <c r="AD27" s="116">
        <v>4</v>
      </c>
      <c r="AE27" s="116">
        <v>2</v>
      </c>
      <c r="AF27" s="116">
        <v>0</v>
      </c>
      <c r="AG27" s="116">
        <v>4</v>
      </c>
      <c r="AH27" s="116">
        <v>2</v>
      </c>
      <c r="AI27" s="116">
        <v>2</v>
      </c>
    </row>
    <row r="28" spans="1:35">
      <c r="A28" s="83" t="s">
        <v>8</v>
      </c>
      <c r="B28" s="83" t="s">
        <v>22</v>
      </c>
      <c r="C28" s="116">
        <v>27</v>
      </c>
      <c r="D28" s="116">
        <v>22</v>
      </c>
      <c r="E28" s="116">
        <v>0</v>
      </c>
      <c r="F28" s="116">
        <v>144</v>
      </c>
      <c r="G28" s="116">
        <v>107</v>
      </c>
      <c r="H28" s="116">
        <v>1</v>
      </c>
      <c r="I28" s="116">
        <v>54</v>
      </c>
      <c r="J28" s="116">
        <v>57</v>
      </c>
      <c r="K28" s="116">
        <v>2</v>
      </c>
      <c r="L28" s="116">
        <v>73</v>
      </c>
      <c r="M28" s="116">
        <v>87</v>
      </c>
      <c r="N28" s="116">
        <v>1</v>
      </c>
      <c r="O28" s="116">
        <v>236</v>
      </c>
      <c r="P28" s="116">
        <v>297</v>
      </c>
      <c r="Q28" s="116">
        <v>0</v>
      </c>
      <c r="R28" s="116">
        <v>523</v>
      </c>
      <c r="S28" s="116">
        <v>522</v>
      </c>
      <c r="T28" s="116">
        <v>3</v>
      </c>
      <c r="U28" s="116">
        <v>608</v>
      </c>
      <c r="V28" s="116">
        <v>469</v>
      </c>
      <c r="W28" s="116">
        <v>3</v>
      </c>
      <c r="X28" s="116">
        <v>335</v>
      </c>
      <c r="Y28" s="116">
        <v>235</v>
      </c>
      <c r="Z28" s="116">
        <v>0</v>
      </c>
      <c r="AA28" s="116">
        <v>383</v>
      </c>
      <c r="AB28" s="116">
        <v>336</v>
      </c>
      <c r="AC28" s="116">
        <v>0</v>
      </c>
      <c r="AD28" s="116">
        <v>240</v>
      </c>
      <c r="AE28" s="116">
        <v>453</v>
      </c>
      <c r="AF28" s="116">
        <v>0</v>
      </c>
      <c r="AG28" s="116">
        <v>262</v>
      </c>
      <c r="AH28" s="116">
        <v>226</v>
      </c>
      <c r="AI28" s="116">
        <v>14</v>
      </c>
    </row>
    <row r="29" spans="1:35">
      <c r="A29" s="83" t="s">
        <v>8</v>
      </c>
      <c r="B29" s="83" t="s">
        <v>1</v>
      </c>
      <c r="C29" s="116">
        <v>9</v>
      </c>
      <c r="D29" s="116">
        <v>8</v>
      </c>
      <c r="E29" s="116">
        <v>0</v>
      </c>
      <c r="F29" s="116">
        <v>2</v>
      </c>
      <c r="G29" s="116">
        <v>1</v>
      </c>
      <c r="H29" s="116">
        <v>1</v>
      </c>
      <c r="I29" s="116">
        <v>3</v>
      </c>
      <c r="J29" s="116">
        <v>3</v>
      </c>
      <c r="K29" s="116">
        <v>0</v>
      </c>
      <c r="L29" s="116">
        <v>15</v>
      </c>
      <c r="M29" s="116">
        <v>1</v>
      </c>
      <c r="N29" s="116">
        <v>0</v>
      </c>
      <c r="O29" s="116">
        <v>82</v>
      </c>
      <c r="P29" s="116">
        <v>24</v>
      </c>
      <c r="Q29" s="116">
        <v>0</v>
      </c>
      <c r="R29" s="116">
        <v>210</v>
      </c>
      <c r="S29" s="116">
        <v>45</v>
      </c>
      <c r="T29" s="116">
        <v>0</v>
      </c>
      <c r="U29" s="116">
        <v>148</v>
      </c>
      <c r="V29" s="116">
        <v>38</v>
      </c>
      <c r="W29" s="116">
        <v>0</v>
      </c>
      <c r="X29" s="116">
        <v>60</v>
      </c>
      <c r="Y29" s="116">
        <v>14</v>
      </c>
      <c r="Z29" s="116">
        <v>0</v>
      </c>
      <c r="AA29" s="116">
        <v>47</v>
      </c>
      <c r="AB29" s="116">
        <v>15</v>
      </c>
      <c r="AC29" s="116">
        <v>0</v>
      </c>
      <c r="AD29" s="116">
        <v>22</v>
      </c>
      <c r="AE29" s="116">
        <v>28</v>
      </c>
      <c r="AF29" s="116">
        <v>0</v>
      </c>
      <c r="AG29" s="116">
        <v>79</v>
      </c>
      <c r="AH29" s="116">
        <v>23</v>
      </c>
      <c r="AI29" s="116">
        <v>10</v>
      </c>
    </row>
    <row r="30" spans="1:35">
      <c r="A30" s="83" t="s">
        <v>8</v>
      </c>
      <c r="B30" s="83" t="s">
        <v>2</v>
      </c>
      <c r="C30" s="116">
        <v>2</v>
      </c>
      <c r="D30" s="116">
        <v>1</v>
      </c>
      <c r="E30" s="116">
        <v>1</v>
      </c>
      <c r="F30" s="116">
        <v>3</v>
      </c>
      <c r="G30" s="116">
        <v>3</v>
      </c>
      <c r="H30" s="116">
        <v>0</v>
      </c>
      <c r="I30" s="116">
        <v>1</v>
      </c>
      <c r="J30" s="116">
        <v>3</v>
      </c>
      <c r="K30" s="116">
        <v>0</v>
      </c>
      <c r="L30" s="116">
        <v>24</v>
      </c>
      <c r="M30" s="116">
        <v>6</v>
      </c>
      <c r="N30" s="116">
        <v>0</v>
      </c>
      <c r="O30" s="116">
        <v>33</v>
      </c>
      <c r="P30" s="116">
        <v>8</v>
      </c>
      <c r="Q30" s="116">
        <v>0</v>
      </c>
      <c r="R30" s="116">
        <v>60</v>
      </c>
      <c r="S30" s="116">
        <v>19</v>
      </c>
      <c r="T30" s="116">
        <v>0</v>
      </c>
      <c r="U30" s="116">
        <v>71</v>
      </c>
      <c r="V30" s="116">
        <v>18</v>
      </c>
      <c r="W30" s="116">
        <v>0</v>
      </c>
      <c r="X30" s="116">
        <v>20</v>
      </c>
      <c r="Y30" s="116">
        <v>10</v>
      </c>
      <c r="Z30" s="116">
        <v>0</v>
      </c>
      <c r="AA30" s="116">
        <v>9</v>
      </c>
      <c r="AB30" s="116">
        <v>7</v>
      </c>
      <c r="AC30" s="116">
        <v>0</v>
      </c>
      <c r="AD30" s="116">
        <v>3</v>
      </c>
      <c r="AE30" s="116">
        <v>1</v>
      </c>
      <c r="AF30" s="116">
        <v>0</v>
      </c>
      <c r="AG30" s="116">
        <v>23</v>
      </c>
      <c r="AH30" s="116">
        <v>4</v>
      </c>
      <c r="AI30" s="116">
        <v>10</v>
      </c>
    </row>
    <row r="31" spans="1:35">
      <c r="A31" s="83" t="s">
        <v>8</v>
      </c>
      <c r="B31" s="83" t="s">
        <v>9</v>
      </c>
      <c r="C31" s="116">
        <v>5</v>
      </c>
      <c r="D31" s="116">
        <v>3</v>
      </c>
      <c r="E31" s="116">
        <v>0</v>
      </c>
      <c r="F31" s="116">
        <v>3</v>
      </c>
      <c r="G31" s="116">
        <v>6</v>
      </c>
      <c r="H31" s="116">
        <v>0</v>
      </c>
      <c r="I31" s="116">
        <v>5</v>
      </c>
      <c r="J31" s="116">
        <v>3</v>
      </c>
      <c r="K31" s="116">
        <v>0</v>
      </c>
      <c r="L31" s="116">
        <v>5</v>
      </c>
      <c r="M31" s="116">
        <v>2</v>
      </c>
      <c r="N31" s="116">
        <v>0</v>
      </c>
      <c r="O31" s="116">
        <v>60</v>
      </c>
      <c r="P31" s="116">
        <v>15</v>
      </c>
      <c r="Q31" s="116">
        <v>0</v>
      </c>
      <c r="R31" s="116">
        <v>69</v>
      </c>
      <c r="S31" s="116">
        <v>34</v>
      </c>
      <c r="T31" s="116">
        <v>0</v>
      </c>
      <c r="U31" s="116">
        <v>75</v>
      </c>
      <c r="V31" s="116">
        <v>21</v>
      </c>
      <c r="W31" s="116">
        <v>0</v>
      </c>
      <c r="X31" s="116">
        <v>26</v>
      </c>
      <c r="Y31" s="116">
        <v>5</v>
      </c>
      <c r="Z31" s="116">
        <v>0</v>
      </c>
      <c r="AA31" s="116">
        <v>18</v>
      </c>
      <c r="AB31" s="116">
        <v>4</v>
      </c>
      <c r="AC31" s="116">
        <v>0</v>
      </c>
      <c r="AD31" s="116">
        <v>3</v>
      </c>
      <c r="AE31" s="116">
        <v>2</v>
      </c>
      <c r="AF31" s="116">
        <v>0</v>
      </c>
      <c r="AG31" s="116">
        <v>49</v>
      </c>
      <c r="AH31" s="116">
        <v>22</v>
      </c>
      <c r="AI31" s="116">
        <v>7</v>
      </c>
    </row>
    <row r="32" spans="1:35">
      <c r="A32" s="83" t="s">
        <v>50</v>
      </c>
      <c r="B32" s="83" t="s">
        <v>23</v>
      </c>
      <c r="C32" s="116">
        <v>0</v>
      </c>
      <c r="D32" s="116">
        <v>2</v>
      </c>
      <c r="E32" s="116">
        <v>0</v>
      </c>
      <c r="F32" s="116">
        <v>1</v>
      </c>
      <c r="G32" s="116">
        <v>0</v>
      </c>
      <c r="H32" s="116">
        <v>1</v>
      </c>
      <c r="I32" s="116">
        <v>0</v>
      </c>
      <c r="J32" s="116">
        <v>1</v>
      </c>
      <c r="K32" s="116">
        <v>0</v>
      </c>
      <c r="L32" s="116">
        <v>0</v>
      </c>
      <c r="M32" s="116">
        <v>0</v>
      </c>
      <c r="N32" s="116">
        <v>0</v>
      </c>
      <c r="O32" s="116">
        <v>10</v>
      </c>
      <c r="P32" s="116">
        <v>13</v>
      </c>
      <c r="Q32" s="116">
        <v>0</v>
      </c>
      <c r="R32" s="116">
        <v>27</v>
      </c>
      <c r="S32" s="116">
        <v>17</v>
      </c>
      <c r="T32" s="116">
        <v>1</v>
      </c>
      <c r="U32" s="116">
        <v>28</v>
      </c>
      <c r="V32" s="116">
        <v>3</v>
      </c>
      <c r="W32" s="116">
        <v>0</v>
      </c>
      <c r="X32" s="116">
        <v>3</v>
      </c>
      <c r="Y32" s="116">
        <v>4</v>
      </c>
      <c r="Z32" s="116">
        <v>0</v>
      </c>
      <c r="AA32" s="116">
        <v>4</v>
      </c>
      <c r="AB32" s="116">
        <v>2</v>
      </c>
      <c r="AC32" s="116">
        <v>0</v>
      </c>
      <c r="AD32" s="116">
        <v>2</v>
      </c>
      <c r="AE32" s="116">
        <v>1</v>
      </c>
      <c r="AF32" s="116">
        <v>0</v>
      </c>
      <c r="AG32" s="116">
        <v>10</v>
      </c>
      <c r="AH32" s="116">
        <v>8</v>
      </c>
      <c r="AI32" s="116">
        <v>0</v>
      </c>
    </row>
    <row r="33" spans="1:35">
      <c r="A33" s="83" t="s">
        <v>50</v>
      </c>
      <c r="B33" s="83" t="s">
        <v>24</v>
      </c>
      <c r="C33" s="116">
        <v>0</v>
      </c>
      <c r="D33" s="116">
        <v>0</v>
      </c>
      <c r="E33" s="116">
        <v>0</v>
      </c>
      <c r="F33" s="116">
        <v>1</v>
      </c>
      <c r="G33" s="116">
        <v>1</v>
      </c>
      <c r="H33" s="116">
        <v>0</v>
      </c>
      <c r="I33" s="116">
        <v>0</v>
      </c>
      <c r="J33" s="116">
        <v>0</v>
      </c>
      <c r="K33" s="116">
        <v>0</v>
      </c>
      <c r="L33" s="116">
        <v>0</v>
      </c>
      <c r="M33" s="116">
        <v>1</v>
      </c>
      <c r="N33" s="116">
        <v>0</v>
      </c>
      <c r="O33" s="116">
        <v>2</v>
      </c>
      <c r="P33" s="116">
        <v>3</v>
      </c>
      <c r="Q33" s="116">
        <v>0</v>
      </c>
      <c r="R33" s="116">
        <v>7</v>
      </c>
      <c r="S33" s="116">
        <v>3</v>
      </c>
      <c r="T33" s="116">
        <v>0</v>
      </c>
      <c r="U33" s="116">
        <v>6</v>
      </c>
      <c r="V33" s="116">
        <v>5</v>
      </c>
      <c r="W33" s="116">
        <v>1</v>
      </c>
      <c r="X33" s="116">
        <v>6</v>
      </c>
      <c r="Y33" s="116">
        <v>4</v>
      </c>
      <c r="Z33" s="116">
        <v>0</v>
      </c>
      <c r="AA33" s="116">
        <v>7</v>
      </c>
      <c r="AB33" s="116">
        <v>1</v>
      </c>
      <c r="AC33" s="116">
        <v>0</v>
      </c>
      <c r="AD33" s="116">
        <v>1</v>
      </c>
      <c r="AE33" s="116">
        <v>1</v>
      </c>
      <c r="AF33" s="116">
        <v>0</v>
      </c>
      <c r="AG33" s="116">
        <v>8</v>
      </c>
      <c r="AH33" s="116">
        <v>1</v>
      </c>
      <c r="AI33" s="116">
        <v>0</v>
      </c>
    </row>
    <row r="34" spans="1:35">
      <c r="A34" s="83" t="s">
        <v>50</v>
      </c>
      <c r="B34" s="83" t="s">
        <v>22</v>
      </c>
      <c r="C34" s="116">
        <v>25</v>
      </c>
      <c r="D34" s="116">
        <v>31</v>
      </c>
      <c r="E34" s="116">
        <v>6</v>
      </c>
      <c r="F34" s="116">
        <v>110</v>
      </c>
      <c r="G34" s="116">
        <v>88</v>
      </c>
      <c r="H34" s="116">
        <v>6</v>
      </c>
      <c r="I34" s="116">
        <v>50</v>
      </c>
      <c r="J34" s="116">
        <v>69</v>
      </c>
      <c r="K34" s="116">
        <v>3</v>
      </c>
      <c r="L34" s="116">
        <v>83</v>
      </c>
      <c r="M34" s="116">
        <v>82</v>
      </c>
      <c r="N34" s="116">
        <v>0</v>
      </c>
      <c r="O34" s="116">
        <v>235</v>
      </c>
      <c r="P34" s="116">
        <v>269</v>
      </c>
      <c r="Q34" s="116">
        <v>0</v>
      </c>
      <c r="R34" s="116">
        <v>525</v>
      </c>
      <c r="S34" s="116">
        <v>554</v>
      </c>
      <c r="T34" s="116">
        <v>2</v>
      </c>
      <c r="U34" s="116">
        <v>575</v>
      </c>
      <c r="V34" s="116">
        <v>484</v>
      </c>
      <c r="W34" s="116">
        <v>2</v>
      </c>
      <c r="X34" s="116">
        <v>291</v>
      </c>
      <c r="Y34" s="116">
        <v>197</v>
      </c>
      <c r="Z34" s="116">
        <v>2</v>
      </c>
      <c r="AA34" s="116">
        <v>381</v>
      </c>
      <c r="AB34" s="116">
        <v>338</v>
      </c>
      <c r="AC34" s="116">
        <v>3</v>
      </c>
      <c r="AD34" s="116">
        <v>230</v>
      </c>
      <c r="AE34" s="116">
        <v>457</v>
      </c>
      <c r="AF34" s="116">
        <v>0</v>
      </c>
      <c r="AG34" s="116">
        <v>237</v>
      </c>
      <c r="AH34" s="116">
        <v>220</v>
      </c>
      <c r="AI34" s="116">
        <v>19</v>
      </c>
    </row>
    <row r="35" spans="1:35">
      <c r="A35" s="83" t="s">
        <v>50</v>
      </c>
      <c r="B35" s="83" t="s">
        <v>1</v>
      </c>
      <c r="C35" s="116">
        <v>11</v>
      </c>
      <c r="D35" s="116">
        <v>1</v>
      </c>
      <c r="E35" s="116">
        <v>6</v>
      </c>
      <c r="F35" s="116">
        <v>6</v>
      </c>
      <c r="G35" s="116">
        <v>5</v>
      </c>
      <c r="H35" s="116">
        <v>3</v>
      </c>
      <c r="I35" s="116">
        <v>2</v>
      </c>
      <c r="J35" s="116">
        <v>2</v>
      </c>
      <c r="K35" s="116">
        <v>0</v>
      </c>
      <c r="L35" s="116">
        <v>17</v>
      </c>
      <c r="M35" s="116">
        <v>9</v>
      </c>
      <c r="N35" s="116">
        <v>0</v>
      </c>
      <c r="O35" s="116">
        <v>95</v>
      </c>
      <c r="P35" s="116">
        <v>39</v>
      </c>
      <c r="Q35" s="116">
        <v>0</v>
      </c>
      <c r="R35" s="116">
        <v>193</v>
      </c>
      <c r="S35" s="116">
        <v>65</v>
      </c>
      <c r="T35" s="116">
        <v>1</v>
      </c>
      <c r="U35" s="116">
        <v>168</v>
      </c>
      <c r="V35" s="116">
        <v>57</v>
      </c>
      <c r="W35" s="116">
        <v>0</v>
      </c>
      <c r="X35" s="116">
        <v>61</v>
      </c>
      <c r="Y35" s="116">
        <v>21</v>
      </c>
      <c r="Z35" s="116">
        <v>0</v>
      </c>
      <c r="AA35" s="116">
        <v>49</v>
      </c>
      <c r="AB35" s="116">
        <v>33</v>
      </c>
      <c r="AC35" s="116">
        <v>0</v>
      </c>
      <c r="AD35" s="116">
        <v>17</v>
      </c>
      <c r="AE35" s="116">
        <v>33</v>
      </c>
      <c r="AF35" s="116">
        <v>9</v>
      </c>
      <c r="AG35" s="116">
        <v>155</v>
      </c>
      <c r="AH35" s="116">
        <v>31</v>
      </c>
      <c r="AI35" s="116">
        <v>7</v>
      </c>
    </row>
    <row r="36" spans="1:35">
      <c r="A36" s="83" t="s">
        <v>50</v>
      </c>
      <c r="B36" s="83" t="s">
        <v>2</v>
      </c>
      <c r="C36" s="116">
        <v>0</v>
      </c>
      <c r="D36" s="116">
        <v>0</v>
      </c>
      <c r="E36" s="116">
        <v>0</v>
      </c>
      <c r="F36" s="116">
        <v>1</v>
      </c>
      <c r="G36" s="116">
        <v>1</v>
      </c>
      <c r="H36" s="116">
        <v>0</v>
      </c>
      <c r="I36" s="116">
        <v>3</v>
      </c>
      <c r="J36" s="116">
        <v>4</v>
      </c>
      <c r="K36" s="116">
        <v>0</v>
      </c>
      <c r="L36" s="116">
        <v>18</v>
      </c>
      <c r="M36" s="116">
        <v>10</v>
      </c>
      <c r="N36" s="116">
        <v>0</v>
      </c>
      <c r="O36" s="116">
        <v>30</v>
      </c>
      <c r="P36" s="116">
        <v>5</v>
      </c>
      <c r="Q36" s="116">
        <v>0</v>
      </c>
      <c r="R36" s="116">
        <v>64</v>
      </c>
      <c r="S36" s="116">
        <v>14</v>
      </c>
      <c r="T36" s="116">
        <v>0</v>
      </c>
      <c r="U36" s="116">
        <v>53</v>
      </c>
      <c r="V36" s="116">
        <v>21</v>
      </c>
      <c r="W36" s="116">
        <v>0</v>
      </c>
      <c r="X36" s="116">
        <v>23</v>
      </c>
      <c r="Y36" s="116">
        <v>4</v>
      </c>
      <c r="Z36" s="116">
        <v>0</v>
      </c>
      <c r="AA36" s="116">
        <v>16</v>
      </c>
      <c r="AB36" s="116">
        <v>2</v>
      </c>
      <c r="AC36" s="116">
        <v>0</v>
      </c>
      <c r="AD36" s="116">
        <v>4</v>
      </c>
      <c r="AE36" s="116">
        <v>2</v>
      </c>
      <c r="AF36" s="116">
        <v>0</v>
      </c>
      <c r="AG36" s="116">
        <v>41</v>
      </c>
      <c r="AH36" s="116">
        <v>17</v>
      </c>
      <c r="AI36" s="116">
        <v>0</v>
      </c>
    </row>
    <row r="37" spans="1:35">
      <c r="A37" s="83" t="s">
        <v>50</v>
      </c>
      <c r="B37" s="83" t="s">
        <v>9</v>
      </c>
      <c r="C37" s="116">
        <v>7</v>
      </c>
      <c r="D37" s="116">
        <v>3</v>
      </c>
      <c r="E37" s="116">
        <v>2</v>
      </c>
      <c r="F37" s="116">
        <v>3</v>
      </c>
      <c r="G37" s="116">
        <v>4</v>
      </c>
      <c r="H37" s="116">
        <v>0</v>
      </c>
      <c r="I37" s="116">
        <v>2</v>
      </c>
      <c r="J37" s="116">
        <v>4</v>
      </c>
      <c r="K37" s="116">
        <v>0</v>
      </c>
      <c r="L37" s="116">
        <v>4</v>
      </c>
      <c r="M37" s="116">
        <v>2</v>
      </c>
      <c r="N37" s="116">
        <v>0</v>
      </c>
      <c r="O37" s="116">
        <v>52</v>
      </c>
      <c r="P37" s="116">
        <v>19</v>
      </c>
      <c r="Q37" s="116">
        <v>1</v>
      </c>
      <c r="R37" s="116">
        <v>86</v>
      </c>
      <c r="S37" s="116">
        <v>28</v>
      </c>
      <c r="T37" s="116">
        <v>1</v>
      </c>
      <c r="U37" s="116">
        <v>80</v>
      </c>
      <c r="V37" s="116">
        <v>15</v>
      </c>
      <c r="W37" s="116">
        <v>1</v>
      </c>
      <c r="X37" s="116">
        <v>34</v>
      </c>
      <c r="Y37" s="116">
        <v>4</v>
      </c>
      <c r="Z37" s="116">
        <v>0</v>
      </c>
      <c r="AA37" s="116">
        <v>20</v>
      </c>
      <c r="AB37" s="116">
        <v>10</v>
      </c>
      <c r="AC37" s="116">
        <v>0</v>
      </c>
      <c r="AD37" s="116">
        <v>5</v>
      </c>
      <c r="AE37" s="116">
        <v>3</v>
      </c>
      <c r="AF37" s="116">
        <v>0</v>
      </c>
      <c r="AG37" s="116">
        <v>61</v>
      </c>
      <c r="AH37" s="116">
        <v>12</v>
      </c>
      <c r="AI37" s="116">
        <v>9</v>
      </c>
    </row>
    <row r="38" spans="1:35">
      <c r="A38" s="83" t="s">
        <v>55</v>
      </c>
      <c r="B38" s="83" t="s">
        <v>23</v>
      </c>
      <c r="C38" s="116">
        <v>0</v>
      </c>
      <c r="D38" s="116">
        <v>0</v>
      </c>
      <c r="E38" s="116">
        <v>0</v>
      </c>
      <c r="F38" s="116">
        <v>1</v>
      </c>
      <c r="G38" s="116">
        <v>1</v>
      </c>
      <c r="H38" s="116">
        <v>0</v>
      </c>
      <c r="I38" s="116">
        <v>0</v>
      </c>
      <c r="J38" s="116">
        <v>0</v>
      </c>
      <c r="K38" s="116">
        <v>0</v>
      </c>
      <c r="L38" s="116">
        <v>1</v>
      </c>
      <c r="M38" s="116">
        <v>0</v>
      </c>
      <c r="N38" s="116">
        <v>0</v>
      </c>
      <c r="O38" s="116">
        <v>9</v>
      </c>
      <c r="P38" s="116">
        <v>13</v>
      </c>
      <c r="Q38" s="116">
        <v>0</v>
      </c>
      <c r="R38" s="116">
        <v>21</v>
      </c>
      <c r="S38" s="116">
        <v>15</v>
      </c>
      <c r="T38" s="116">
        <v>1</v>
      </c>
      <c r="U38" s="116">
        <v>18</v>
      </c>
      <c r="V38" s="116">
        <v>9</v>
      </c>
      <c r="W38" s="116">
        <v>0</v>
      </c>
      <c r="X38" s="116">
        <v>9</v>
      </c>
      <c r="Y38" s="116">
        <v>3</v>
      </c>
      <c r="Z38" s="116">
        <v>0</v>
      </c>
      <c r="AA38" s="116">
        <v>2</v>
      </c>
      <c r="AB38" s="116">
        <v>1</v>
      </c>
      <c r="AC38" s="116">
        <v>0</v>
      </c>
      <c r="AD38" s="116">
        <v>1</v>
      </c>
      <c r="AE38" s="116">
        <v>2</v>
      </c>
      <c r="AF38" s="116">
        <v>0</v>
      </c>
      <c r="AG38" s="116">
        <v>8</v>
      </c>
      <c r="AH38" s="116">
        <v>9</v>
      </c>
      <c r="AI38" s="116">
        <v>0</v>
      </c>
    </row>
    <row r="39" spans="1:35">
      <c r="A39" s="83" t="s">
        <v>55</v>
      </c>
      <c r="B39" s="83" t="s">
        <v>24</v>
      </c>
      <c r="C39" s="116">
        <v>0</v>
      </c>
      <c r="D39" s="116">
        <v>0</v>
      </c>
      <c r="E39" s="116">
        <v>0</v>
      </c>
      <c r="F39" s="116">
        <v>0</v>
      </c>
      <c r="G39" s="116">
        <v>1</v>
      </c>
      <c r="H39" s="116">
        <v>0</v>
      </c>
      <c r="I39" s="116">
        <v>0</v>
      </c>
      <c r="J39" s="116">
        <v>1</v>
      </c>
      <c r="K39" s="116">
        <v>0</v>
      </c>
      <c r="L39" s="116">
        <v>0</v>
      </c>
      <c r="M39" s="116">
        <v>0</v>
      </c>
      <c r="N39" s="116">
        <v>0</v>
      </c>
      <c r="O39" s="116">
        <v>1</v>
      </c>
      <c r="P39" s="116">
        <v>3</v>
      </c>
      <c r="Q39" s="116">
        <v>0</v>
      </c>
      <c r="R39" s="116">
        <v>7</v>
      </c>
      <c r="S39" s="116">
        <v>3</v>
      </c>
      <c r="T39" s="116">
        <v>0</v>
      </c>
      <c r="U39" s="116">
        <v>6</v>
      </c>
      <c r="V39" s="116">
        <v>1</v>
      </c>
      <c r="W39" s="116">
        <v>0</v>
      </c>
      <c r="X39" s="116">
        <v>6</v>
      </c>
      <c r="Y39" s="116">
        <v>1</v>
      </c>
      <c r="Z39" s="116">
        <v>0</v>
      </c>
      <c r="AA39" s="116">
        <v>5</v>
      </c>
      <c r="AB39" s="116">
        <v>6</v>
      </c>
      <c r="AC39" s="116">
        <v>0</v>
      </c>
      <c r="AD39" s="116">
        <v>3</v>
      </c>
      <c r="AE39" s="116">
        <v>2</v>
      </c>
      <c r="AF39" s="116">
        <v>0</v>
      </c>
      <c r="AG39" s="116">
        <v>7</v>
      </c>
      <c r="AH39" s="116">
        <v>1</v>
      </c>
      <c r="AI39" s="116">
        <v>0</v>
      </c>
    </row>
    <row r="40" spans="1:35">
      <c r="A40" s="83" t="s">
        <v>55</v>
      </c>
      <c r="B40" s="83" t="s">
        <v>22</v>
      </c>
      <c r="C40" s="116">
        <v>28</v>
      </c>
      <c r="D40" s="116">
        <v>30</v>
      </c>
      <c r="E40" s="116">
        <v>2</v>
      </c>
      <c r="F40" s="116">
        <v>86</v>
      </c>
      <c r="G40" s="116">
        <v>84</v>
      </c>
      <c r="H40" s="116">
        <v>3</v>
      </c>
      <c r="I40" s="116">
        <v>54</v>
      </c>
      <c r="J40" s="116">
        <v>46</v>
      </c>
      <c r="K40" s="116">
        <v>0</v>
      </c>
      <c r="L40" s="116">
        <v>70</v>
      </c>
      <c r="M40" s="116">
        <v>66</v>
      </c>
      <c r="N40" s="116">
        <v>0</v>
      </c>
      <c r="O40" s="116">
        <v>230</v>
      </c>
      <c r="P40" s="116">
        <v>244</v>
      </c>
      <c r="Q40" s="116">
        <v>1</v>
      </c>
      <c r="R40" s="116">
        <v>534</v>
      </c>
      <c r="S40" s="116">
        <v>462</v>
      </c>
      <c r="T40" s="116">
        <v>0</v>
      </c>
      <c r="U40" s="116">
        <v>494</v>
      </c>
      <c r="V40" s="116">
        <v>419</v>
      </c>
      <c r="W40" s="116">
        <v>0</v>
      </c>
      <c r="X40" s="116">
        <v>267</v>
      </c>
      <c r="Y40" s="116">
        <v>194</v>
      </c>
      <c r="Z40" s="116">
        <v>0</v>
      </c>
      <c r="AA40" s="116">
        <v>356</v>
      </c>
      <c r="AB40" s="116">
        <v>337</v>
      </c>
      <c r="AC40" s="116">
        <v>2</v>
      </c>
      <c r="AD40" s="116">
        <v>239</v>
      </c>
      <c r="AE40" s="116">
        <v>417</v>
      </c>
      <c r="AF40" s="116">
        <v>0</v>
      </c>
      <c r="AG40" s="116">
        <v>266</v>
      </c>
      <c r="AH40" s="116">
        <v>242</v>
      </c>
      <c r="AI40" s="116">
        <v>21</v>
      </c>
    </row>
    <row r="41" spans="1:35">
      <c r="A41" s="83" t="s">
        <v>55</v>
      </c>
      <c r="B41" s="83" t="s">
        <v>1</v>
      </c>
      <c r="C41" s="116">
        <v>20</v>
      </c>
      <c r="D41" s="116">
        <v>4</v>
      </c>
      <c r="E41" s="116">
        <v>10</v>
      </c>
      <c r="F41" s="116">
        <v>3</v>
      </c>
      <c r="G41" s="116">
        <v>2</v>
      </c>
      <c r="H41" s="116">
        <v>0</v>
      </c>
      <c r="I41" s="116">
        <v>3</v>
      </c>
      <c r="J41" s="116">
        <v>1</v>
      </c>
      <c r="K41" s="116">
        <v>0</v>
      </c>
      <c r="L41" s="116">
        <v>13</v>
      </c>
      <c r="M41" s="116">
        <v>2</v>
      </c>
      <c r="N41" s="116">
        <v>0</v>
      </c>
      <c r="O41" s="116">
        <v>55</v>
      </c>
      <c r="P41" s="116">
        <v>32</v>
      </c>
      <c r="Q41" s="116">
        <v>0</v>
      </c>
      <c r="R41" s="116">
        <v>157</v>
      </c>
      <c r="S41" s="116">
        <v>49</v>
      </c>
      <c r="T41" s="116">
        <v>3</v>
      </c>
      <c r="U41" s="116">
        <v>126</v>
      </c>
      <c r="V41" s="116">
        <v>36</v>
      </c>
      <c r="W41" s="116">
        <v>1</v>
      </c>
      <c r="X41" s="116">
        <v>55</v>
      </c>
      <c r="Y41" s="116">
        <v>16</v>
      </c>
      <c r="Z41" s="116">
        <v>0</v>
      </c>
      <c r="AA41" s="116">
        <v>47</v>
      </c>
      <c r="AB41" s="116">
        <v>22</v>
      </c>
      <c r="AC41" s="116">
        <v>0</v>
      </c>
      <c r="AD41" s="116">
        <v>24</v>
      </c>
      <c r="AE41" s="116">
        <v>37</v>
      </c>
      <c r="AF41" s="116">
        <v>0</v>
      </c>
      <c r="AG41" s="116">
        <v>117</v>
      </c>
      <c r="AH41" s="116">
        <v>31</v>
      </c>
      <c r="AI41" s="116">
        <v>34</v>
      </c>
    </row>
    <row r="42" spans="1:35">
      <c r="A42" s="83" t="s">
        <v>55</v>
      </c>
      <c r="B42" s="83" t="s">
        <v>2</v>
      </c>
      <c r="C42" s="116">
        <v>2</v>
      </c>
      <c r="D42" s="116">
        <v>0</v>
      </c>
      <c r="E42" s="116">
        <v>0</v>
      </c>
      <c r="F42" s="116">
        <v>3</v>
      </c>
      <c r="G42" s="116">
        <v>0</v>
      </c>
      <c r="H42" s="116">
        <v>0</v>
      </c>
      <c r="I42" s="116">
        <v>4</v>
      </c>
      <c r="J42" s="116">
        <v>3</v>
      </c>
      <c r="K42" s="116">
        <v>0</v>
      </c>
      <c r="L42" s="116">
        <v>16</v>
      </c>
      <c r="M42" s="116">
        <v>2</v>
      </c>
      <c r="N42" s="116">
        <v>0</v>
      </c>
      <c r="O42" s="116">
        <v>29</v>
      </c>
      <c r="P42" s="116">
        <v>10</v>
      </c>
      <c r="Q42" s="116">
        <v>0</v>
      </c>
      <c r="R42" s="116">
        <v>57</v>
      </c>
      <c r="S42" s="116">
        <v>22</v>
      </c>
      <c r="T42" s="116">
        <v>2</v>
      </c>
      <c r="U42" s="116">
        <v>70</v>
      </c>
      <c r="V42" s="116">
        <v>7</v>
      </c>
      <c r="W42" s="116">
        <v>0</v>
      </c>
      <c r="X42" s="116">
        <v>23</v>
      </c>
      <c r="Y42" s="116">
        <v>2</v>
      </c>
      <c r="Z42" s="116">
        <v>0</v>
      </c>
      <c r="AA42" s="116">
        <v>9</v>
      </c>
      <c r="AB42" s="116">
        <v>5</v>
      </c>
      <c r="AC42" s="116">
        <v>0</v>
      </c>
      <c r="AD42" s="116">
        <v>2</v>
      </c>
      <c r="AE42" s="116">
        <v>3</v>
      </c>
      <c r="AF42" s="116">
        <v>0</v>
      </c>
      <c r="AG42" s="116">
        <v>30</v>
      </c>
      <c r="AH42" s="116">
        <v>5</v>
      </c>
      <c r="AI42" s="116">
        <v>2</v>
      </c>
    </row>
    <row r="43" spans="1:35">
      <c r="A43" s="83" t="s">
        <v>55</v>
      </c>
      <c r="B43" s="83" t="s">
        <v>9</v>
      </c>
      <c r="C43" s="116">
        <v>5</v>
      </c>
      <c r="D43" s="116">
        <v>4</v>
      </c>
      <c r="E43" s="116">
        <v>0</v>
      </c>
      <c r="F43" s="116">
        <v>9</v>
      </c>
      <c r="G43" s="116">
        <v>6</v>
      </c>
      <c r="H43" s="116">
        <v>0</v>
      </c>
      <c r="I43" s="116">
        <v>0</v>
      </c>
      <c r="J43" s="116">
        <v>4</v>
      </c>
      <c r="K43" s="116">
        <v>0</v>
      </c>
      <c r="L43" s="116">
        <v>7</v>
      </c>
      <c r="M43" s="116">
        <v>5</v>
      </c>
      <c r="N43" s="116">
        <v>0</v>
      </c>
      <c r="O43" s="116">
        <v>55</v>
      </c>
      <c r="P43" s="116">
        <v>27</v>
      </c>
      <c r="Q43" s="116">
        <v>0</v>
      </c>
      <c r="R43" s="116">
        <v>95</v>
      </c>
      <c r="S43" s="116">
        <v>36</v>
      </c>
      <c r="T43" s="116">
        <v>0</v>
      </c>
      <c r="U43" s="116">
        <v>98</v>
      </c>
      <c r="V43" s="116">
        <v>22</v>
      </c>
      <c r="W43" s="116">
        <v>0</v>
      </c>
      <c r="X43" s="116">
        <v>33</v>
      </c>
      <c r="Y43" s="116">
        <v>12</v>
      </c>
      <c r="Z43" s="116">
        <v>0</v>
      </c>
      <c r="AA43" s="116">
        <v>20</v>
      </c>
      <c r="AB43" s="116">
        <v>5</v>
      </c>
      <c r="AC43" s="116">
        <v>0</v>
      </c>
      <c r="AD43" s="116">
        <v>3</v>
      </c>
      <c r="AE43" s="116">
        <v>0</v>
      </c>
      <c r="AF43" s="116">
        <v>0</v>
      </c>
      <c r="AG43" s="116">
        <v>50</v>
      </c>
      <c r="AH43" s="116">
        <v>22</v>
      </c>
      <c r="AI43" s="116">
        <v>5</v>
      </c>
    </row>
    <row r="44" spans="1:35">
      <c r="A44" s="83" t="s">
        <v>60</v>
      </c>
      <c r="B44" s="83" t="s">
        <v>23</v>
      </c>
      <c r="C44" s="116">
        <v>1</v>
      </c>
      <c r="D44" s="116">
        <v>1</v>
      </c>
      <c r="E44" s="116">
        <v>1</v>
      </c>
      <c r="F44" s="116">
        <v>0</v>
      </c>
      <c r="G44" s="116">
        <v>0</v>
      </c>
      <c r="H44" s="116">
        <v>0</v>
      </c>
      <c r="I44" s="116">
        <v>0</v>
      </c>
      <c r="J44" s="116">
        <v>0</v>
      </c>
      <c r="K44" s="116">
        <v>0</v>
      </c>
      <c r="L44" s="116">
        <v>0</v>
      </c>
      <c r="M44" s="116">
        <v>1</v>
      </c>
      <c r="N44" s="116">
        <v>0</v>
      </c>
      <c r="O44" s="116">
        <v>5</v>
      </c>
      <c r="P44" s="116">
        <v>8</v>
      </c>
      <c r="Q44" s="116">
        <v>0</v>
      </c>
      <c r="R44" s="116">
        <v>43</v>
      </c>
      <c r="S44" s="116">
        <v>14</v>
      </c>
      <c r="T44" s="116">
        <v>0</v>
      </c>
      <c r="U44" s="116">
        <v>32</v>
      </c>
      <c r="V44" s="116">
        <v>6</v>
      </c>
      <c r="W44" s="116">
        <v>0</v>
      </c>
      <c r="X44" s="116">
        <v>10</v>
      </c>
      <c r="Y44" s="116">
        <v>3</v>
      </c>
      <c r="Z44" s="116">
        <v>0</v>
      </c>
      <c r="AA44" s="116">
        <v>5</v>
      </c>
      <c r="AB44" s="116">
        <v>1</v>
      </c>
      <c r="AC44" s="116">
        <v>0</v>
      </c>
      <c r="AD44" s="116">
        <v>0</v>
      </c>
      <c r="AE44" s="116">
        <v>2</v>
      </c>
      <c r="AF44" s="116">
        <v>0</v>
      </c>
      <c r="AG44" s="116">
        <v>16</v>
      </c>
      <c r="AH44" s="116">
        <v>2</v>
      </c>
      <c r="AI44" s="116">
        <v>0</v>
      </c>
    </row>
    <row r="45" spans="1:35">
      <c r="A45" s="83" t="s">
        <v>60</v>
      </c>
      <c r="B45" s="83" t="s">
        <v>24</v>
      </c>
      <c r="C45" s="116">
        <v>0</v>
      </c>
      <c r="D45" s="116">
        <v>0</v>
      </c>
      <c r="E45" s="116">
        <v>0</v>
      </c>
      <c r="F45" s="116">
        <v>1</v>
      </c>
      <c r="G45" s="116">
        <v>0</v>
      </c>
      <c r="H45" s="116">
        <v>0</v>
      </c>
      <c r="I45" s="116">
        <v>1</v>
      </c>
      <c r="J45" s="116">
        <v>1</v>
      </c>
      <c r="K45" s="116">
        <v>0</v>
      </c>
      <c r="L45" s="116">
        <v>1</v>
      </c>
      <c r="M45" s="116">
        <v>2</v>
      </c>
      <c r="N45" s="116">
        <v>0</v>
      </c>
      <c r="O45" s="116">
        <v>0</v>
      </c>
      <c r="P45" s="116">
        <v>2</v>
      </c>
      <c r="Q45" s="116">
        <v>0</v>
      </c>
      <c r="R45" s="116">
        <v>8</v>
      </c>
      <c r="S45" s="116">
        <v>4</v>
      </c>
      <c r="T45" s="116">
        <v>0</v>
      </c>
      <c r="U45" s="116">
        <v>9</v>
      </c>
      <c r="V45" s="116">
        <v>2</v>
      </c>
      <c r="W45" s="116">
        <v>0</v>
      </c>
      <c r="X45" s="116">
        <v>4</v>
      </c>
      <c r="Y45" s="116">
        <v>7</v>
      </c>
      <c r="Z45" s="116">
        <v>0</v>
      </c>
      <c r="AA45" s="116">
        <v>8</v>
      </c>
      <c r="AB45" s="116">
        <v>3</v>
      </c>
      <c r="AC45" s="116">
        <v>0</v>
      </c>
      <c r="AD45" s="116">
        <v>2</v>
      </c>
      <c r="AE45" s="116">
        <v>3</v>
      </c>
      <c r="AF45" s="116">
        <v>0</v>
      </c>
      <c r="AG45" s="116">
        <v>9</v>
      </c>
      <c r="AH45" s="116">
        <v>4</v>
      </c>
      <c r="AI45" s="116">
        <v>1</v>
      </c>
    </row>
    <row r="46" spans="1:35">
      <c r="A46" s="83" t="s">
        <v>60</v>
      </c>
      <c r="B46" s="83" t="s">
        <v>22</v>
      </c>
      <c r="C46" s="116">
        <v>22</v>
      </c>
      <c r="D46" s="116">
        <v>34</v>
      </c>
      <c r="E46" s="116">
        <v>1</v>
      </c>
      <c r="F46" s="116">
        <v>95</v>
      </c>
      <c r="G46" s="116">
        <v>90</v>
      </c>
      <c r="H46" s="116">
        <v>5</v>
      </c>
      <c r="I46" s="116">
        <v>63</v>
      </c>
      <c r="J46" s="116">
        <v>63</v>
      </c>
      <c r="K46" s="116">
        <v>1</v>
      </c>
      <c r="L46" s="116">
        <v>88</v>
      </c>
      <c r="M46" s="116">
        <v>73</v>
      </c>
      <c r="N46" s="116">
        <v>2</v>
      </c>
      <c r="O46" s="116">
        <v>181</v>
      </c>
      <c r="P46" s="116">
        <v>225</v>
      </c>
      <c r="Q46" s="116">
        <v>0</v>
      </c>
      <c r="R46" s="116">
        <v>555</v>
      </c>
      <c r="S46" s="116">
        <v>467</v>
      </c>
      <c r="T46" s="116">
        <v>1</v>
      </c>
      <c r="U46" s="116">
        <v>517</v>
      </c>
      <c r="V46" s="116">
        <v>447</v>
      </c>
      <c r="W46" s="116">
        <v>1</v>
      </c>
      <c r="X46" s="116">
        <v>282</v>
      </c>
      <c r="Y46" s="116">
        <v>222</v>
      </c>
      <c r="Z46" s="116">
        <v>0</v>
      </c>
      <c r="AA46" s="116">
        <v>329</v>
      </c>
      <c r="AB46" s="116">
        <v>295</v>
      </c>
      <c r="AC46" s="116">
        <v>0</v>
      </c>
      <c r="AD46" s="116">
        <v>219</v>
      </c>
      <c r="AE46" s="116">
        <v>360</v>
      </c>
      <c r="AF46" s="116">
        <v>1</v>
      </c>
      <c r="AG46" s="116">
        <v>285</v>
      </c>
      <c r="AH46" s="116">
        <v>224</v>
      </c>
      <c r="AI46" s="116">
        <v>88</v>
      </c>
    </row>
    <row r="47" spans="1:35">
      <c r="A47" s="83" t="s">
        <v>60</v>
      </c>
      <c r="B47" s="83" t="s">
        <v>1</v>
      </c>
      <c r="C47" s="116">
        <v>18</v>
      </c>
      <c r="D47" s="116">
        <v>2</v>
      </c>
      <c r="E47" s="116">
        <v>8</v>
      </c>
      <c r="F47" s="116">
        <v>4</v>
      </c>
      <c r="G47" s="116">
        <v>3</v>
      </c>
      <c r="H47" s="116">
        <v>0</v>
      </c>
      <c r="I47" s="116">
        <v>1</v>
      </c>
      <c r="J47" s="116">
        <v>3</v>
      </c>
      <c r="K47" s="116">
        <v>0</v>
      </c>
      <c r="L47" s="116">
        <v>13</v>
      </c>
      <c r="M47" s="116">
        <v>13</v>
      </c>
      <c r="N47" s="116">
        <v>0</v>
      </c>
      <c r="O47" s="116">
        <v>74</v>
      </c>
      <c r="P47" s="116">
        <v>28</v>
      </c>
      <c r="Q47" s="116">
        <v>0</v>
      </c>
      <c r="R47" s="116">
        <v>167</v>
      </c>
      <c r="S47" s="116">
        <v>55</v>
      </c>
      <c r="T47" s="116">
        <v>0</v>
      </c>
      <c r="U47" s="116">
        <v>151</v>
      </c>
      <c r="V47" s="116">
        <v>44</v>
      </c>
      <c r="W47" s="116">
        <v>0</v>
      </c>
      <c r="X47" s="116">
        <v>54</v>
      </c>
      <c r="Y47" s="116">
        <v>19</v>
      </c>
      <c r="Z47" s="116">
        <v>0</v>
      </c>
      <c r="AA47" s="116">
        <v>48</v>
      </c>
      <c r="AB47" s="116">
        <v>25</v>
      </c>
      <c r="AC47" s="116">
        <v>0</v>
      </c>
      <c r="AD47" s="116">
        <v>20</v>
      </c>
      <c r="AE47" s="116">
        <v>24</v>
      </c>
      <c r="AF47" s="116">
        <v>0</v>
      </c>
      <c r="AG47" s="116">
        <v>159</v>
      </c>
      <c r="AH47" s="116">
        <v>48</v>
      </c>
      <c r="AI47" s="116">
        <v>13</v>
      </c>
    </row>
    <row r="48" spans="1:35">
      <c r="A48" s="83" t="s">
        <v>60</v>
      </c>
      <c r="B48" s="83" t="s">
        <v>2</v>
      </c>
      <c r="C48" s="116">
        <v>4</v>
      </c>
      <c r="D48" s="116">
        <v>0</v>
      </c>
      <c r="E48" s="116">
        <v>1</v>
      </c>
      <c r="F48" s="116">
        <v>1</v>
      </c>
      <c r="G48" s="116">
        <v>1</v>
      </c>
      <c r="H48" s="116">
        <v>0</v>
      </c>
      <c r="I48" s="116">
        <v>1</v>
      </c>
      <c r="J48" s="116">
        <v>1</v>
      </c>
      <c r="K48" s="116">
        <v>0</v>
      </c>
      <c r="L48" s="116">
        <v>17</v>
      </c>
      <c r="M48" s="116">
        <v>8</v>
      </c>
      <c r="N48" s="116">
        <v>0</v>
      </c>
      <c r="O48" s="116">
        <v>17</v>
      </c>
      <c r="P48" s="116">
        <v>6</v>
      </c>
      <c r="Q48" s="116">
        <v>0</v>
      </c>
      <c r="R48" s="116">
        <v>61</v>
      </c>
      <c r="S48" s="116">
        <v>20</v>
      </c>
      <c r="T48" s="116">
        <v>0</v>
      </c>
      <c r="U48" s="116">
        <v>70</v>
      </c>
      <c r="V48" s="116">
        <v>8</v>
      </c>
      <c r="W48" s="116">
        <v>0</v>
      </c>
      <c r="X48" s="116">
        <v>26</v>
      </c>
      <c r="Y48" s="116">
        <v>9</v>
      </c>
      <c r="Z48" s="116">
        <v>0</v>
      </c>
      <c r="AA48" s="116">
        <v>12</v>
      </c>
      <c r="AB48" s="116">
        <v>5</v>
      </c>
      <c r="AC48" s="116">
        <v>0</v>
      </c>
      <c r="AD48" s="116">
        <v>4</v>
      </c>
      <c r="AE48" s="116">
        <v>2</v>
      </c>
      <c r="AF48" s="116">
        <v>0</v>
      </c>
      <c r="AG48" s="116">
        <v>48</v>
      </c>
      <c r="AH48" s="116">
        <v>9</v>
      </c>
      <c r="AI48" s="116">
        <v>29</v>
      </c>
    </row>
    <row r="49" spans="1:35">
      <c r="A49" s="83" t="s">
        <v>60</v>
      </c>
      <c r="B49" s="83" t="s">
        <v>9</v>
      </c>
      <c r="C49" s="116">
        <v>5</v>
      </c>
      <c r="D49" s="116">
        <v>2</v>
      </c>
      <c r="E49" s="116">
        <v>0</v>
      </c>
      <c r="F49" s="116">
        <v>3</v>
      </c>
      <c r="G49" s="116">
        <v>3</v>
      </c>
      <c r="H49" s="116">
        <v>0</v>
      </c>
      <c r="I49" s="116">
        <v>1</v>
      </c>
      <c r="J49" s="116">
        <v>2</v>
      </c>
      <c r="K49" s="116">
        <v>0</v>
      </c>
      <c r="L49" s="116">
        <v>2</v>
      </c>
      <c r="M49" s="116">
        <v>2</v>
      </c>
      <c r="N49" s="116">
        <v>0</v>
      </c>
      <c r="O49" s="116">
        <v>61</v>
      </c>
      <c r="P49" s="116">
        <v>34</v>
      </c>
      <c r="Q49" s="116">
        <v>0</v>
      </c>
      <c r="R49" s="116">
        <v>75</v>
      </c>
      <c r="S49" s="116">
        <v>19</v>
      </c>
      <c r="T49" s="116">
        <v>0</v>
      </c>
      <c r="U49" s="116">
        <v>83</v>
      </c>
      <c r="V49" s="116">
        <v>23</v>
      </c>
      <c r="W49" s="116">
        <v>0</v>
      </c>
      <c r="X49" s="116">
        <v>29</v>
      </c>
      <c r="Y49" s="116">
        <v>9</v>
      </c>
      <c r="Z49" s="116">
        <v>0</v>
      </c>
      <c r="AA49" s="116">
        <v>18</v>
      </c>
      <c r="AB49" s="116">
        <v>11</v>
      </c>
      <c r="AC49" s="116">
        <v>0</v>
      </c>
      <c r="AD49" s="116">
        <v>3</v>
      </c>
      <c r="AE49" s="116">
        <v>1</v>
      </c>
      <c r="AF49" s="116">
        <v>0</v>
      </c>
      <c r="AG49" s="116">
        <v>76</v>
      </c>
      <c r="AH49" s="116">
        <v>23</v>
      </c>
      <c r="AI49" s="116">
        <v>5</v>
      </c>
    </row>
    <row r="50" spans="1:35">
      <c r="A50" s="83" t="s">
        <v>70</v>
      </c>
      <c r="B50" s="83" t="s">
        <v>23</v>
      </c>
      <c r="C50" s="116">
        <v>2</v>
      </c>
      <c r="D50" s="116">
        <v>0</v>
      </c>
      <c r="E50" s="116">
        <v>0</v>
      </c>
      <c r="F50" s="116">
        <v>2</v>
      </c>
      <c r="G50" s="116">
        <v>0</v>
      </c>
      <c r="H50" s="116">
        <v>0</v>
      </c>
      <c r="I50" s="116">
        <v>2</v>
      </c>
      <c r="J50" s="116">
        <v>0</v>
      </c>
      <c r="K50" s="116">
        <v>0</v>
      </c>
      <c r="L50" s="116">
        <v>0</v>
      </c>
      <c r="M50" s="116">
        <v>0</v>
      </c>
      <c r="N50" s="116">
        <v>0</v>
      </c>
      <c r="O50" s="116">
        <v>13</v>
      </c>
      <c r="P50" s="116">
        <v>11</v>
      </c>
      <c r="Q50" s="116">
        <v>0</v>
      </c>
      <c r="R50" s="116">
        <v>38</v>
      </c>
      <c r="S50" s="116">
        <v>10</v>
      </c>
      <c r="T50" s="116">
        <v>0</v>
      </c>
      <c r="U50" s="116">
        <v>20</v>
      </c>
      <c r="V50" s="116">
        <v>10</v>
      </c>
      <c r="W50" s="116">
        <v>0</v>
      </c>
      <c r="X50" s="116">
        <v>4</v>
      </c>
      <c r="Y50" s="116">
        <v>4</v>
      </c>
      <c r="Z50" s="116">
        <v>0</v>
      </c>
      <c r="AA50" s="116">
        <v>3</v>
      </c>
      <c r="AB50" s="116">
        <v>2</v>
      </c>
      <c r="AC50" s="116">
        <v>0</v>
      </c>
      <c r="AD50" s="116">
        <v>0</v>
      </c>
      <c r="AE50" s="116">
        <v>3</v>
      </c>
      <c r="AF50" s="116">
        <v>0</v>
      </c>
      <c r="AG50" s="116">
        <v>12</v>
      </c>
      <c r="AH50" s="116">
        <v>5</v>
      </c>
      <c r="AI50" s="116">
        <v>0</v>
      </c>
    </row>
    <row r="51" spans="1:35">
      <c r="A51" s="83" t="s">
        <v>70</v>
      </c>
      <c r="B51" s="83" t="s">
        <v>24</v>
      </c>
      <c r="C51" s="116">
        <v>0</v>
      </c>
      <c r="D51" s="116">
        <v>0</v>
      </c>
      <c r="E51" s="116">
        <v>0</v>
      </c>
      <c r="F51" s="116">
        <v>0</v>
      </c>
      <c r="G51" s="116">
        <v>0</v>
      </c>
      <c r="H51" s="116">
        <v>0</v>
      </c>
      <c r="I51" s="116">
        <v>1</v>
      </c>
      <c r="J51" s="116">
        <v>0</v>
      </c>
      <c r="K51" s="116">
        <v>0</v>
      </c>
      <c r="L51" s="116">
        <v>0</v>
      </c>
      <c r="M51" s="116">
        <v>0</v>
      </c>
      <c r="N51" s="116">
        <v>0</v>
      </c>
      <c r="O51" s="116">
        <v>2</v>
      </c>
      <c r="P51" s="116">
        <v>3</v>
      </c>
      <c r="Q51" s="116">
        <v>0</v>
      </c>
      <c r="R51" s="116">
        <v>8</v>
      </c>
      <c r="S51" s="116">
        <v>3</v>
      </c>
      <c r="T51" s="116">
        <v>0</v>
      </c>
      <c r="U51" s="116">
        <v>12</v>
      </c>
      <c r="V51" s="116">
        <v>3</v>
      </c>
      <c r="W51" s="116">
        <v>0</v>
      </c>
      <c r="X51" s="116">
        <v>2</v>
      </c>
      <c r="Y51" s="116">
        <v>3</v>
      </c>
      <c r="Z51" s="116">
        <v>0</v>
      </c>
      <c r="AA51" s="116">
        <v>7</v>
      </c>
      <c r="AB51" s="116">
        <v>3</v>
      </c>
      <c r="AC51" s="116">
        <v>0</v>
      </c>
      <c r="AD51" s="116">
        <v>0</v>
      </c>
      <c r="AE51" s="116">
        <v>2</v>
      </c>
      <c r="AF51" s="116">
        <v>0</v>
      </c>
      <c r="AG51" s="116">
        <v>2</v>
      </c>
      <c r="AH51" s="116">
        <v>4</v>
      </c>
      <c r="AI51" s="116">
        <v>0</v>
      </c>
    </row>
    <row r="52" spans="1:35">
      <c r="A52" s="83" t="s">
        <v>70</v>
      </c>
      <c r="B52" s="83" t="s">
        <v>22</v>
      </c>
      <c r="C52" s="116">
        <v>24</v>
      </c>
      <c r="D52" s="116">
        <v>17</v>
      </c>
      <c r="E52" s="116">
        <v>0</v>
      </c>
      <c r="F52" s="116">
        <v>82</v>
      </c>
      <c r="G52" s="116">
        <v>81</v>
      </c>
      <c r="H52" s="116">
        <v>4</v>
      </c>
      <c r="I52" s="116">
        <v>60</v>
      </c>
      <c r="J52" s="116">
        <v>51</v>
      </c>
      <c r="K52" s="116">
        <v>3</v>
      </c>
      <c r="L52" s="116">
        <v>72</v>
      </c>
      <c r="M52" s="116">
        <v>84</v>
      </c>
      <c r="N52" s="116">
        <v>0</v>
      </c>
      <c r="O52" s="116">
        <v>171</v>
      </c>
      <c r="P52" s="116">
        <v>188</v>
      </c>
      <c r="Q52" s="116">
        <v>0</v>
      </c>
      <c r="R52" s="116">
        <v>504</v>
      </c>
      <c r="S52" s="116">
        <v>518</v>
      </c>
      <c r="T52" s="116">
        <v>4</v>
      </c>
      <c r="U52" s="116">
        <v>512</v>
      </c>
      <c r="V52" s="116">
        <v>378</v>
      </c>
      <c r="W52" s="116">
        <v>5</v>
      </c>
      <c r="X52" s="116">
        <v>295</v>
      </c>
      <c r="Y52" s="116">
        <v>197</v>
      </c>
      <c r="Z52" s="116">
        <v>2</v>
      </c>
      <c r="AA52" s="116">
        <v>346</v>
      </c>
      <c r="AB52" s="116">
        <v>277</v>
      </c>
      <c r="AC52" s="116">
        <v>0</v>
      </c>
      <c r="AD52" s="116">
        <v>229</v>
      </c>
      <c r="AE52" s="116">
        <v>403</v>
      </c>
      <c r="AF52" s="116">
        <v>0</v>
      </c>
      <c r="AG52" s="116">
        <v>280</v>
      </c>
      <c r="AH52" s="116">
        <v>221</v>
      </c>
      <c r="AI52" s="116">
        <v>36</v>
      </c>
    </row>
    <row r="53" spans="1:35">
      <c r="A53" s="83" t="s">
        <v>70</v>
      </c>
      <c r="B53" s="83" t="s">
        <v>1</v>
      </c>
      <c r="C53" s="116">
        <v>9</v>
      </c>
      <c r="D53" s="116">
        <v>4</v>
      </c>
      <c r="E53" s="116">
        <v>0</v>
      </c>
      <c r="F53" s="116">
        <v>3</v>
      </c>
      <c r="G53" s="116">
        <v>2</v>
      </c>
      <c r="H53" s="116">
        <v>0</v>
      </c>
      <c r="I53" s="116">
        <v>3</v>
      </c>
      <c r="J53" s="116">
        <v>1</v>
      </c>
      <c r="K53" s="116">
        <v>0</v>
      </c>
      <c r="L53" s="116">
        <v>11</v>
      </c>
      <c r="M53" s="116">
        <v>11</v>
      </c>
      <c r="N53" s="116">
        <v>0</v>
      </c>
      <c r="O53" s="116">
        <v>57</v>
      </c>
      <c r="P53" s="116">
        <v>32</v>
      </c>
      <c r="Q53" s="116">
        <v>0</v>
      </c>
      <c r="R53" s="116">
        <v>184</v>
      </c>
      <c r="S53" s="116">
        <v>63</v>
      </c>
      <c r="T53" s="116">
        <v>1</v>
      </c>
      <c r="U53" s="116">
        <v>138</v>
      </c>
      <c r="V53" s="116">
        <v>54</v>
      </c>
      <c r="W53" s="116">
        <v>2</v>
      </c>
      <c r="X53" s="116">
        <v>52</v>
      </c>
      <c r="Y53" s="116">
        <v>23</v>
      </c>
      <c r="Z53" s="116">
        <v>0</v>
      </c>
      <c r="AA53" s="116">
        <v>36</v>
      </c>
      <c r="AB53" s="116">
        <v>14</v>
      </c>
      <c r="AC53" s="116">
        <v>0</v>
      </c>
      <c r="AD53" s="116">
        <v>15</v>
      </c>
      <c r="AE53" s="116">
        <v>19</v>
      </c>
      <c r="AF53" s="116">
        <v>1</v>
      </c>
      <c r="AG53" s="116">
        <v>135</v>
      </c>
      <c r="AH53" s="116">
        <v>43</v>
      </c>
      <c r="AI53" s="116">
        <v>149</v>
      </c>
    </row>
    <row r="54" spans="1:35">
      <c r="A54" s="83" t="s">
        <v>70</v>
      </c>
      <c r="B54" s="83" t="s">
        <v>2</v>
      </c>
      <c r="C54" s="116">
        <v>4</v>
      </c>
      <c r="D54" s="116">
        <v>0</v>
      </c>
      <c r="E54" s="116">
        <v>0</v>
      </c>
      <c r="F54" s="116">
        <v>1</v>
      </c>
      <c r="G54" s="116">
        <v>4</v>
      </c>
      <c r="H54" s="116">
        <v>0</v>
      </c>
      <c r="I54" s="116">
        <v>5</v>
      </c>
      <c r="J54" s="116">
        <v>0</v>
      </c>
      <c r="K54" s="116">
        <v>0</v>
      </c>
      <c r="L54" s="116">
        <v>25</v>
      </c>
      <c r="M54" s="116">
        <v>5</v>
      </c>
      <c r="N54" s="116">
        <v>0</v>
      </c>
      <c r="O54" s="116">
        <v>24</v>
      </c>
      <c r="P54" s="116">
        <v>8</v>
      </c>
      <c r="Q54" s="116">
        <v>0</v>
      </c>
      <c r="R54" s="116">
        <v>68</v>
      </c>
      <c r="S54" s="116">
        <v>20</v>
      </c>
      <c r="T54" s="116">
        <v>0</v>
      </c>
      <c r="U54" s="116">
        <v>56</v>
      </c>
      <c r="V54" s="116">
        <v>18</v>
      </c>
      <c r="W54" s="116">
        <v>0</v>
      </c>
      <c r="X54" s="116">
        <v>25</v>
      </c>
      <c r="Y54" s="116">
        <v>9</v>
      </c>
      <c r="Z54" s="116">
        <v>0</v>
      </c>
      <c r="AA54" s="116">
        <v>23</v>
      </c>
      <c r="AB54" s="116">
        <v>11</v>
      </c>
      <c r="AC54" s="116">
        <v>0</v>
      </c>
      <c r="AD54" s="116">
        <v>10</v>
      </c>
      <c r="AE54" s="116">
        <v>1</v>
      </c>
      <c r="AF54" s="116">
        <v>0</v>
      </c>
      <c r="AG54" s="116">
        <v>44</v>
      </c>
      <c r="AH54" s="116">
        <v>15</v>
      </c>
      <c r="AI54" s="116">
        <v>20</v>
      </c>
    </row>
    <row r="55" spans="1:35">
      <c r="A55" s="83" t="s">
        <v>70</v>
      </c>
      <c r="B55" s="83" t="s">
        <v>9</v>
      </c>
      <c r="C55" s="116">
        <v>5</v>
      </c>
      <c r="D55" s="116">
        <v>1</v>
      </c>
      <c r="E55" s="116">
        <v>2</v>
      </c>
      <c r="F55" s="116">
        <v>2</v>
      </c>
      <c r="G55" s="116">
        <v>4</v>
      </c>
      <c r="H55" s="116">
        <v>0</v>
      </c>
      <c r="I55" s="116">
        <v>2</v>
      </c>
      <c r="J55" s="116">
        <v>3</v>
      </c>
      <c r="K55" s="116">
        <v>0</v>
      </c>
      <c r="L55" s="116">
        <v>6</v>
      </c>
      <c r="M55" s="116">
        <v>6</v>
      </c>
      <c r="N55" s="116">
        <v>0</v>
      </c>
      <c r="O55" s="116">
        <v>39</v>
      </c>
      <c r="P55" s="116">
        <v>18</v>
      </c>
      <c r="Q55" s="116">
        <v>0</v>
      </c>
      <c r="R55" s="116">
        <v>98</v>
      </c>
      <c r="S55" s="116">
        <v>25</v>
      </c>
      <c r="T55" s="116">
        <v>0</v>
      </c>
      <c r="U55" s="116">
        <v>78</v>
      </c>
      <c r="V55" s="116">
        <v>17</v>
      </c>
      <c r="W55" s="116">
        <v>0</v>
      </c>
      <c r="X55" s="116">
        <v>30</v>
      </c>
      <c r="Y55" s="116">
        <v>3</v>
      </c>
      <c r="Z55" s="116">
        <v>0</v>
      </c>
      <c r="AA55" s="116">
        <v>25</v>
      </c>
      <c r="AB55" s="116">
        <v>9</v>
      </c>
      <c r="AC55" s="116">
        <v>0</v>
      </c>
      <c r="AD55" s="116">
        <v>7</v>
      </c>
      <c r="AE55" s="116">
        <v>5</v>
      </c>
      <c r="AF55" s="116">
        <v>0</v>
      </c>
      <c r="AG55" s="116">
        <v>47</v>
      </c>
      <c r="AH55" s="116">
        <v>19</v>
      </c>
      <c r="AI55" s="116">
        <v>16</v>
      </c>
    </row>
    <row r="56" spans="1:35">
      <c r="A56" s="83" t="s">
        <v>74</v>
      </c>
      <c r="B56" s="83" t="s">
        <v>23</v>
      </c>
      <c r="C56" s="116">
        <v>0</v>
      </c>
      <c r="D56" s="116">
        <v>1</v>
      </c>
      <c r="E56" s="116">
        <v>0</v>
      </c>
      <c r="F56" s="116">
        <v>2</v>
      </c>
      <c r="G56" s="116">
        <v>0</v>
      </c>
      <c r="H56" s="116">
        <v>0</v>
      </c>
      <c r="I56" s="116">
        <v>0</v>
      </c>
      <c r="J56" s="116">
        <v>0</v>
      </c>
      <c r="K56" s="116">
        <v>0</v>
      </c>
      <c r="L56" s="116">
        <v>1</v>
      </c>
      <c r="M56" s="116">
        <v>0</v>
      </c>
      <c r="N56" s="116">
        <v>0</v>
      </c>
      <c r="O56" s="116">
        <v>15</v>
      </c>
      <c r="P56" s="116">
        <v>9</v>
      </c>
      <c r="Q56" s="116">
        <v>0</v>
      </c>
      <c r="R56" s="116">
        <v>22</v>
      </c>
      <c r="S56" s="116">
        <v>17</v>
      </c>
      <c r="T56" s="116">
        <v>0</v>
      </c>
      <c r="U56" s="116">
        <v>14</v>
      </c>
      <c r="V56" s="116">
        <v>11</v>
      </c>
      <c r="W56" s="116">
        <v>0</v>
      </c>
      <c r="X56" s="116">
        <v>10</v>
      </c>
      <c r="Y56" s="116">
        <v>3</v>
      </c>
      <c r="Z56" s="116">
        <v>0</v>
      </c>
      <c r="AA56" s="116">
        <v>3</v>
      </c>
      <c r="AB56" s="116">
        <v>2</v>
      </c>
      <c r="AC56" s="116">
        <v>0</v>
      </c>
      <c r="AD56" s="116">
        <v>0</v>
      </c>
      <c r="AE56" s="116">
        <v>2</v>
      </c>
      <c r="AF56" s="116">
        <v>0</v>
      </c>
      <c r="AG56" s="116">
        <v>22</v>
      </c>
      <c r="AH56" s="116">
        <v>12</v>
      </c>
      <c r="AI56" s="116">
        <v>0</v>
      </c>
    </row>
    <row r="57" spans="1:35">
      <c r="A57" s="83" t="s">
        <v>74</v>
      </c>
      <c r="B57" s="83" t="s">
        <v>24</v>
      </c>
      <c r="C57" s="116">
        <v>0</v>
      </c>
      <c r="D57" s="116">
        <v>0</v>
      </c>
      <c r="E57" s="116">
        <v>0</v>
      </c>
      <c r="F57" s="116">
        <v>1</v>
      </c>
      <c r="G57" s="116">
        <v>0</v>
      </c>
      <c r="H57" s="116">
        <v>0</v>
      </c>
      <c r="I57" s="116">
        <v>0</v>
      </c>
      <c r="J57" s="116">
        <v>0</v>
      </c>
      <c r="K57" s="116">
        <v>0</v>
      </c>
      <c r="L57" s="116">
        <v>3</v>
      </c>
      <c r="M57" s="116">
        <v>1</v>
      </c>
      <c r="N57" s="116">
        <v>0</v>
      </c>
      <c r="O57" s="116">
        <v>4</v>
      </c>
      <c r="P57" s="116">
        <v>3</v>
      </c>
      <c r="Q57" s="116">
        <v>0</v>
      </c>
      <c r="R57" s="116">
        <v>7</v>
      </c>
      <c r="S57" s="116">
        <v>4</v>
      </c>
      <c r="T57" s="116">
        <v>0</v>
      </c>
      <c r="U57" s="116">
        <v>7</v>
      </c>
      <c r="V57" s="116">
        <v>9</v>
      </c>
      <c r="W57" s="116">
        <v>0</v>
      </c>
      <c r="X57" s="116">
        <v>4</v>
      </c>
      <c r="Y57" s="116">
        <v>2</v>
      </c>
      <c r="Z57" s="116">
        <v>0</v>
      </c>
      <c r="AA57" s="116">
        <v>3</v>
      </c>
      <c r="AB57" s="116">
        <v>1</v>
      </c>
      <c r="AC57" s="116">
        <v>0</v>
      </c>
      <c r="AD57" s="116">
        <v>4</v>
      </c>
      <c r="AE57" s="116">
        <v>0</v>
      </c>
      <c r="AF57" s="116">
        <v>0</v>
      </c>
      <c r="AG57" s="116">
        <v>6</v>
      </c>
      <c r="AH57" s="116">
        <v>0</v>
      </c>
      <c r="AI57" s="116">
        <v>0</v>
      </c>
    </row>
    <row r="58" spans="1:35">
      <c r="A58" s="83" t="s">
        <v>74</v>
      </c>
      <c r="B58" s="83" t="s">
        <v>22</v>
      </c>
      <c r="C58" s="116">
        <v>26</v>
      </c>
      <c r="D58" s="116">
        <v>19</v>
      </c>
      <c r="E58" s="116">
        <v>1</v>
      </c>
      <c r="F58" s="116">
        <v>93</v>
      </c>
      <c r="G58" s="116">
        <v>85</v>
      </c>
      <c r="H58" s="116">
        <v>10</v>
      </c>
      <c r="I58" s="116">
        <v>69</v>
      </c>
      <c r="J58" s="116">
        <v>45</v>
      </c>
      <c r="K58" s="116">
        <v>2</v>
      </c>
      <c r="L58" s="116">
        <v>90</v>
      </c>
      <c r="M58" s="116">
        <v>68</v>
      </c>
      <c r="N58" s="116">
        <v>5</v>
      </c>
      <c r="O58" s="116">
        <v>167</v>
      </c>
      <c r="P58" s="116">
        <v>208</v>
      </c>
      <c r="Q58" s="116">
        <v>2</v>
      </c>
      <c r="R58" s="116">
        <v>430</v>
      </c>
      <c r="S58" s="116">
        <v>464</v>
      </c>
      <c r="T58" s="116">
        <v>0</v>
      </c>
      <c r="U58" s="116">
        <v>480</v>
      </c>
      <c r="V58" s="116">
        <v>387</v>
      </c>
      <c r="W58" s="116">
        <v>1</v>
      </c>
      <c r="X58" s="116">
        <v>283</v>
      </c>
      <c r="Y58" s="116">
        <v>224</v>
      </c>
      <c r="Z58" s="116">
        <v>0</v>
      </c>
      <c r="AA58" s="116">
        <v>357</v>
      </c>
      <c r="AB58" s="116">
        <v>292</v>
      </c>
      <c r="AC58" s="116">
        <v>0</v>
      </c>
      <c r="AD58" s="116">
        <v>239</v>
      </c>
      <c r="AE58" s="116">
        <v>362</v>
      </c>
      <c r="AF58" s="116">
        <v>1</v>
      </c>
      <c r="AG58" s="116">
        <v>299</v>
      </c>
      <c r="AH58" s="116">
        <v>229</v>
      </c>
      <c r="AI58" s="116">
        <v>16</v>
      </c>
    </row>
    <row r="59" spans="1:35">
      <c r="A59" s="83" t="s">
        <v>74</v>
      </c>
      <c r="B59" s="83" t="s">
        <v>1</v>
      </c>
      <c r="C59" s="116">
        <v>15</v>
      </c>
      <c r="D59" s="116">
        <v>3</v>
      </c>
      <c r="E59" s="116">
        <v>3</v>
      </c>
      <c r="F59" s="116">
        <v>1</v>
      </c>
      <c r="G59" s="116">
        <v>2</v>
      </c>
      <c r="H59" s="116">
        <v>0</v>
      </c>
      <c r="I59" s="116">
        <v>2</v>
      </c>
      <c r="J59" s="116">
        <v>1</v>
      </c>
      <c r="K59" s="116">
        <v>0</v>
      </c>
      <c r="L59" s="116">
        <v>11</v>
      </c>
      <c r="M59" s="116">
        <v>11</v>
      </c>
      <c r="N59" s="116">
        <v>0</v>
      </c>
      <c r="O59" s="116">
        <v>53</v>
      </c>
      <c r="P59" s="116">
        <v>23</v>
      </c>
      <c r="Q59" s="116">
        <v>1</v>
      </c>
      <c r="R59" s="116">
        <v>180</v>
      </c>
      <c r="S59" s="116">
        <v>58</v>
      </c>
      <c r="T59" s="116">
        <v>2</v>
      </c>
      <c r="U59" s="116">
        <v>124</v>
      </c>
      <c r="V59" s="116">
        <v>45</v>
      </c>
      <c r="W59" s="116">
        <v>2</v>
      </c>
      <c r="X59" s="116">
        <v>60</v>
      </c>
      <c r="Y59" s="116">
        <v>24</v>
      </c>
      <c r="Z59" s="116">
        <v>0</v>
      </c>
      <c r="AA59" s="116">
        <v>33</v>
      </c>
      <c r="AB59" s="116">
        <v>17</v>
      </c>
      <c r="AC59" s="116">
        <v>0</v>
      </c>
      <c r="AD59" s="116">
        <v>11</v>
      </c>
      <c r="AE59" s="116">
        <v>27</v>
      </c>
      <c r="AF59" s="116">
        <v>0</v>
      </c>
      <c r="AG59" s="116">
        <v>120</v>
      </c>
      <c r="AH59" s="116">
        <v>32</v>
      </c>
      <c r="AI59" s="116">
        <v>16</v>
      </c>
    </row>
    <row r="60" spans="1:35">
      <c r="A60" s="83" t="s">
        <v>74</v>
      </c>
      <c r="B60" s="83" t="s">
        <v>2</v>
      </c>
      <c r="C60" s="116">
        <v>1</v>
      </c>
      <c r="D60" s="116">
        <v>0</v>
      </c>
      <c r="E60" s="116">
        <v>0</v>
      </c>
      <c r="F60" s="116">
        <v>0</v>
      </c>
      <c r="G60" s="116">
        <v>0</v>
      </c>
      <c r="H60" s="116">
        <v>0</v>
      </c>
      <c r="I60" s="116">
        <v>3</v>
      </c>
      <c r="J60" s="116">
        <v>0</v>
      </c>
      <c r="K60" s="116">
        <v>0</v>
      </c>
      <c r="L60" s="116">
        <v>6</v>
      </c>
      <c r="M60" s="116">
        <v>3</v>
      </c>
      <c r="N60" s="116">
        <v>0</v>
      </c>
      <c r="O60" s="116">
        <v>24</v>
      </c>
      <c r="P60" s="116">
        <v>7</v>
      </c>
      <c r="Q60" s="116">
        <v>1</v>
      </c>
      <c r="R60" s="116">
        <v>71</v>
      </c>
      <c r="S60" s="116">
        <v>22</v>
      </c>
      <c r="T60" s="116">
        <v>0</v>
      </c>
      <c r="U60" s="116">
        <v>66</v>
      </c>
      <c r="V60" s="116">
        <v>15</v>
      </c>
      <c r="W60" s="116">
        <v>0</v>
      </c>
      <c r="X60" s="116">
        <v>29</v>
      </c>
      <c r="Y60" s="116">
        <v>4</v>
      </c>
      <c r="Z60" s="116">
        <v>0</v>
      </c>
      <c r="AA60" s="116">
        <v>20</v>
      </c>
      <c r="AB60" s="116">
        <v>8</v>
      </c>
      <c r="AC60" s="116">
        <v>0</v>
      </c>
      <c r="AD60" s="116">
        <v>10</v>
      </c>
      <c r="AE60" s="116">
        <v>1</v>
      </c>
      <c r="AF60" s="116">
        <v>0</v>
      </c>
      <c r="AG60" s="116">
        <v>48</v>
      </c>
      <c r="AH60" s="116">
        <v>8</v>
      </c>
      <c r="AI60" s="116">
        <v>6</v>
      </c>
    </row>
    <row r="61" spans="1:35">
      <c r="A61" s="83" t="s">
        <v>74</v>
      </c>
      <c r="B61" s="83" t="s">
        <v>9</v>
      </c>
      <c r="C61" s="116">
        <v>9</v>
      </c>
      <c r="D61" s="116">
        <v>5</v>
      </c>
      <c r="E61" s="116">
        <v>1</v>
      </c>
      <c r="F61" s="116">
        <v>3</v>
      </c>
      <c r="G61" s="116">
        <v>3</v>
      </c>
      <c r="H61" s="116">
        <v>0</v>
      </c>
      <c r="I61" s="116">
        <v>7</v>
      </c>
      <c r="J61" s="116">
        <v>7</v>
      </c>
      <c r="K61" s="116">
        <v>46</v>
      </c>
      <c r="L61" s="116">
        <v>10</v>
      </c>
      <c r="M61" s="116">
        <v>3</v>
      </c>
      <c r="N61" s="116">
        <v>0</v>
      </c>
      <c r="O61" s="116">
        <v>30</v>
      </c>
      <c r="P61" s="116">
        <v>11</v>
      </c>
      <c r="Q61" s="116">
        <v>0</v>
      </c>
      <c r="R61" s="116">
        <v>107</v>
      </c>
      <c r="S61" s="116">
        <v>21</v>
      </c>
      <c r="T61" s="116">
        <v>1</v>
      </c>
      <c r="U61" s="116">
        <v>71</v>
      </c>
      <c r="V61" s="116">
        <v>18</v>
      </c>
      <c r="W61" s="116">
        <v>5</v>
      </c>
      <c r="X61" s="116">
        <v>34</v>
      </c>
      <c r="Y61" s="116">
        <v>7</v>
      </c>
      <c r="Z61" s="116">
        <v>1</v>
      </c>
      <c r="AA61" s="116">
        <v>28</v>
      </c>
      <c r="AB61" s="116">
        <v>10</v>
      </c>
      <c r="AC61" s="116">
        <v>0</v>
      </c>
      <c r="AD61" s="116">
        <v>7</v>
      </c>
      <c r="AE61" s="116">
        <v>4</v>
      </c>
      <c r="AF61" s="116">
        <v>1</v>
      </c>
      <c r="AG61" s="116">
        <v>69</v>
      </c>
      <c r="AH61" s="116">
        <v>23</v>
      </c>
      <c r="AI61" s="116">
        <v>9</v>
      </c>
    </row>
    <row r="62" spans="1:35">
      <c r="A62" s="83" t="s">
        <v>103</v>
      </c>
      <c r="B62" s="83" t="s">
        <v>23</v>
      </c>
      <c r="C62" s="116">
        <v>0</v>
      </c>
      <c r="D62" s="116">
        <v>0</v>
      </c>
      <c r="E62" s="116">
        <v>0</v>
      </c>
      <c r="F62" s="116">
        <v>0</v>
      </c>
      <c r="G62" s="116">
        <v>3</v>
      </c>
      <c r="H62" s="116">
        <v>0</v>
      </c>
      <c r="I62" s="116">
        <v>0</v>
      </c>
      <c r="J62" s="116">
        <v>0</v>
      </c>
      <c r="K62" s="116">
        <v>0</v>
      </c>
      <c r="L62" s="116">
        <v>0</v>
      </c>
      <c r="M62" s="116">
        <v>1</v>
      </c>
      <c r="N62" s="116">
        <v>0</v>
      </c>
      <c r="O62" s="116">
        <v>15</v>
      </c>
      <c r="P62" s="116">
        <v>13</v>
      </c>
      <c r="Q62" s="116">
        <v>0</v>
      </c>
      <c r="R62" s="116">
        <v>26</v>
      </c>
      <c r="S62" s="116">
        <v>16</v>
      </c>
      <c r="T62" s="116">
        <v>1</v>
      </c>
      <c r="U62" s="116">
        <v>30</v>
      </c>
      <c r="V62" s="116">
        <v>9</v>
      </c>
      <c r="W62" s="116">
        <v>0</v>
      </c>
      <c r="X62" s="116">
        <v>14</v>
      </c>
      <c r="Y62" s="116">
        <v>2</v>
      </c>
      <c r="Z62" s="116">
        <v>0</v>
      </c>
      <c r="AA62" s="116">
        <v>3</v>
      </c>
      <c r="AB62" s="116">
        <v>1</v>
      </c>
      <c r="AC62" s="116">
        <v>0</v>
      </c>
      <c r="AD62" s="116">
        <v>1</v>
      </c>
      <c r="AE62" s="116">
        <v>0</v>
      </c>
      <c r="AF62" s="116">
        <v>0</v>
      </c>
      <c r="AG62" s="116">
        <v>19</v>
      </c>
      <c r="AH62" s="116">
        <v>6</v>
      </c>
      <c r="AI62" s="116">
        <v>4</v>
      </c>
    </row>
    <row r="63" spans="1:35">
      <c r="A63" s="83" t="s">
        <v>103</v>
      </c>
      <c r="B63" s="83" t="s">
        <v>24</v>
      </c>
      <c r="C63" s="116">
        <v>0</v>
      </c>
      <c r="D63" s="116">
        <v>0</v>
      </c>
      <c r="E63" s="116">
        <v>0</v>
      </c>
      <c r="F63" s="116">
        <v>0</v>
      </c>
      <c r="G63" s="116">
        <v>0</v>
      </c>
      <c r="H63" s="116">
        <v>0</v>
      </c>
      <c r="I63" s="116">
        <v>1</v>
      </c>
      <c r="J63" s="116">
        <v>0</v>
      </c>
      <c r="K63" s="116">
        <v>0</v>
      </c>
      <c r="L63" s="116">
        <v>1</v>
      </c>
      <c r="M63" s="116">
        <v>0</v>
      </c>
      <c r="N63" s="116">
        <v>0</v>
      </c>
      <c r="O63" s="116">
        <v>2</v>
      </c>
      <c r="P63" s="116">
        <v>2</v>
      </c>
      <c r="Q63" s="116">
        <v>0</v>
      </c>
      <c r="R63" s="116">
        <v>5</v>
      </c>
      <c r="S63" s="116">
        <v>1</v>
      </c>
      <c r="T63" s="116">
        <v>1</v>
      </c>
      <c r="U63" s="116">
        <v>10</v>
      </c>
      <c r="V63" s="116">
        <v>4</v>
      </c>
      <c r="W63" s="116">
        <v>0</v>
      </c>
      <c r="X63" s="116">
        <v>8</v>
      </c>
      <c r="Y63" s="116">
        <v>1</v>
      </c>
      <c r="Z63" s="116">
        <v>0</v>
      </c>
      <c r="AA63" s="116">
        <v>2</v>
      </c>
      <c r="AB63" s="116">
        <v>1</v>
      </c>
      <c r="AC63" s="116">
        <v>0</v>
      </c>
      <c r="AD63" s="116">
        <v>0</v>
      </c>
      <c r="AE63" s="116">
        <v>2</v>
      </c>
      <c r="AF63" s="116">
        <v>0</v>
      </c>
      <c r="AG63" s="116">
        <v>5</v>
      </c>
      <c r="AH63" s="116">
        <v>1</v>
      </c>
      <c r="AI63" s="116">
        <v>0</v>
      </c>
    </row>
    <row r="64" spans="1:35">
      <c r="A64" s="83" t="s">
        <v>103</v>
      </c>
      <c r="B64" s="83" t="s">
        <v>22</v>
      </c>
      <c r="C64" s="116">
        <v>20</v>
      </c>
      <c r="D64" s="116">
        <v>26</v>
      </c>
      <c r="E64" s="116">
        <v>0</v>
      </c>
      <c r="F64" s="116">
        <v>69</v>
      </c>
      <c r="G64" s="116">
        <v>65</v>
      </c>
      <c r="H64" s="116">
        <v>7</v>
      </c>
      <c r="I64" s="116">
        <v>39</v>
      </c>
      <c r="J64" s="116">
        <v>46</v>
      </c>
      <c r="K64" s="116">
        <v>4</v>
      </c>
      <c r="L64" s="116">
        <v>51</v>
      </c>
      <c r="M64" s="116">
        <v>60</v>
      </c>
      <c r="N64" s="116">
        <v>3</v>
      </c>
      <c r="O64" s="116">
        <v>193</v>
      </c>
      <c r="P64" s="116">
        <v>154</v>
      </c>
      <c r="Q64" s="116">
        <v>0</v>
      </c>
      <c r="R64" s="116">
        <v>497</v>
      </c>
      <c r="S64" s="116">
        <v>434</v>
      </c>
      <c r="T64" s="116">
        <v>1</v>
      </c>
      <c r="U64" s="116">
        <v>438</v>
      </c>
      <c r="V64" s="116">
        <v>379</v>
      </c>
      <c r="W64" s="116">
        <v>3</v>
      </c>
      <c r="X64" s="116">
        <v>280</v>
      </c>
      <c r="Y64" s="116">
        <v>230</v>
      </c>
      <c r="Z64" s="116">
        <v>0</v>
      </c>
      <c r="AA64" s="116">
        <v>329</v>
      </c>
      <c r="AB64" s="116">
        <v>276</v>
      </c>
      <c r="AC64" s="116">
        <v>1</v>
      </c>
      <c r="AD64" s="116">
        <v>198</v>
      </c>
      <c r="AE64" s="116">
        <v>324</v>
      </c>
      <c r="AF64" s="116">
        <v>1</v>
      </c>
      <c r="AG64" s="116">
        <v>284</v>
      </c>
      <c r="AH64" s="116">
        <v>238</v>
      </c>
      <c r="AI64" s="116">
        <v>28</v>
      </c>
    </row>
    <row r="65" spans="1:35">
      <c r="A65" s="83" t="s">
        <v>103</v>
      </c>
      <c r="B65" s="83" t="s">
        <v>1</v>
      </c>
      <c r="C65" s="116">
        <v>16</v>
      </c>
      <c r="D65" s="116">
        <v>2</v>
      </c>
      <c r="E65" s="116">
        <v>1</v>
      </c>
      <c r="F65" s="116">
        <v>3</v>
      </c>
      <c r="G65" s="116">
        <v>4</v>
      </c>
      <c r="H65" s="116">
        <v>1</v>
      </c>
      <c r="I65" s="116">
        <v>3</v>
      </c>
      <c r="J65" s="116">
        <v>2</v>
      </c>
      <c r="K65" s="116">
        <v>1</v>
      </c>
      <c r="L65" s="116">
        <v>12</v>
      </c>
      <c r="M65" s="116">
        <v>8</v>
      </c>
      <c r="N65" s="116">
        <v>0</v>
      </c>
      <c r="O65" s="116">
        <v>46</v>
      </c>
      <c r="P65" s="116">
        <v>23</v>
      </c>
      <c r="Q65" s="116">
        <v>0</v>
      </c>
      <c r="R65" s="116">
        <v>137</v>
      </c>
      <c r="S65" s="116">
        <v>43</v>
      </c>
      <c r="T65" s="116">
        <v>0</v>
      </c>
      <c r="U65" s="116">
        <v>120</v>
      </c>
      <c r="V65" s="116">
        <v>40</v>
      </c>
      <c r="W65" s="116">
        <v>0</v>
      </c>
      <c r="X65" s="116">
        <v>48</v>
      </c>
      <c r="Y65" s="116">
        <v>12</v>
      </c>
      <c r="Z65" s="116">
        <v>0</v>
      </c>
      <c r="AA65" s="116">
        <v>35</v>
      </c>
      <c r="AB65" s="116">
        <v>9</v>
      </c>
      <c r="AC65" s="116">
        <v>0</v>
      </c>
      <c r="AD65" s="116">
        <v>14</v>
      </c>
      <c r="AE65" s="116">
        <v>25</v>
      </c>
      <c r="AF65" s="116">
        <v>0</v>
      </c>
      <c r="AG65" s="116">
        <v>99</v>
      </c>
      <c r="AH65" s="116">
        <v>38</v>
      </c>
      <c r="AI65" s="116">
        <v>6</v>
      </c>
    </row>
    <row r="66" spans="1:35">
      <c r="A66" s="83" t="s">
        <v>103</v>
      </c>
      <c r="B66" s="83" t="s">
        <v>2</v>
      </c>
      <c r="C66" s="116">
        <v>0</v>
      </c>
      <c r="D66" s="116">
        <v>0</v>
      </c>
      <c r="E66" s="116">
        <v>1</v>
      </c>
      <c r="F66" s="116">
        <v>1</v>
      </c>
      <c r="G66" s="116">
        <v>3</v>
      </c>
      <c r="H66" s="116">
        <v>1</v>
      </c>
      <c r="I66" s="116">
        <v>2</v>
      </c>
      <c r="J66" s="116">
        <v>4</v>
      </c>
      <c r="K66" s="116">
        <v>0</v>
      </c>
      <c r="L66" s="116">
        <v>8</v>
      </c>
      <c r="M66" s="116">
        <v>7</v>
      </c>
      <c r="N66" s="116">
        <v>0</v>
      </c>
      <c r="O66" s="116">
        <v>21</v>
      </c>
      <c r="P66" s="116">
        <v>9</v>
      </c>
      <c r="Q66" s="116">
        <v>0</v>
      </c>
      <c r="R66" s="116">
        <v>76</v>
      </c>
      <c r="S66" s="116">
        <v>29</v>
      </c>
      <c r="T66" s="116">
        <v>0</v>
      </c>
      <c r="U66" s="116">
        <v>57</v>
      </c>
      <c r="V66" s="116">
        <v>18</v>
      </c>
      <c r="W66" s="116">
        <v>0</v>
      </c>
      <c r="X66" s="116">
        <v>31</v>
      </c>
      <c r="Y66" s="116">
        <v>5</v>
      </c>
      <c r="Z66" s="116">
        <v>0</v>
      </c>
      <c r="AA66" s="116">
        <v>25</v>
      </c>
      <c r="AB66" s="116">
        <v>7</v>
      </c>
      <c r="AC66" s="116">
        <v>0</v>
      </c>
      <c r="AD66" s="116">
        <v>8</v>
      </c>
      <c r="AE66" s="116">
        <v>2</v>
      </c>
      <c r="AF66" s="116">
        <v>0</v>
      </c>
      <c r="AG66" s="116">
        <v>23</v>
      </c>
      <c r="AH66" s="116">
        <v>6</v>
      </c>
      <c r="AI66" s="116">
        <v>0</v>
      </c>
    </row>
    <row r="67" spans="1:35">
      <c r="A67" s="83" t="s">
        <v>103</v>
      </c>
      <c r="B67" s="83" t="s">
        <v>9</v>
      </c>
      <c r="C67" s="116">
        <v>4</v>
      </c>
      <c r="D67" s="116">
        <v>0</v>
      </c>
      <c r="E67" s="116">
        <v>0</v>
      </c>
      <c r="F67" s="116">
        <v>4</v>
      </c>
      <c r="G67" s="116">
        <v>2</v>
      </c>
      <c r="H67" s="116">
        <v>0</v>
      </c>
      <c r="I67" s="116">
        <v>4</v>
      </c>
      <c r="J67" s="116">
        <v>0</v>
      </c>
      <c r="K67" s="116">
        <v>0</v>
      </c>
      <c r="L67" s="116">
        <v>4</v>
      </c>
      <c r="M67" s="116">
        <v>2</v>
      </c>
      <c r="N67" s="116">
        <v>0</v>
      </c>
      <c r="O67" s="116">
        <v>39</v>
      </c>
      <c r="P67" s="116">
        <v>18</v>
      </c>
      <c r="Q67" s="116">
        <v>0</v>
      </c>
      <c r="R67" s="116">
        <v>74</v>
      </c>
      <c r="S67" s="116">
        <v>22</v>
      </c>
      <c r="T67" s="116">
        <v>0</v>
      </c>
      <c r="U67" s="116">
        <v>57</v>
      </c>
      <c r="V67" s="116">
        <v>6</v>
      </c>
      <c r="W67" s="116">
        <v>1</v>
      </c>
      <c r="X67" s="116">
        <v>27</v>
      </c>
      <c r="Y67" s="116">
        <v>8</v>
      </c>
      <c r="Z67" s="116">
        <v>0</v>
      </c>
      <c r="AA67" s="116">
        <v>10</v>
      </c>
      <c r="AB67" s="116">
        <v>4</v>
      </c>
      <c r="AC67" s="116">
        <v>0</v>
      </c>
      <c r="AD67" s="116">
        <v>4</v>
      </c>
      <c r="AE67" s="116">
        <v>3</v>
      </c>
      <c r="AF67" s="116">
        <v>0</v>
      </c>
      <c r="AG67" s="116">
        <v>68</v>
      </c>
      <c r="AH67" s="116">
        <v>18</v>
      </c>
      <c r="AI67" s="116">
        <v>6</v>
      </c>
    </row>
    <row r="68" spans="1:35">
      <c r="A68" s="83" t="s">
        <v>185</v>
      </c>
      <c r="B68" s="83" t="s">
        <v>23</v>
      </c>
      <c r="C68" s="116">
        <v>0</v>
      </c>
      <c r="D68" s="116">
        <v>1</v>
      </c>
      <c r="E68" s="116">
        <v>0</v>
      </c>
      <c r="F68" s="116">
        <v>0</v>
      </c>
      <c r="G68" s="116">
        <v>0</v>
      </c>
      <c r="H68" s="116">
        <v>0</v>
      </c>
      <c r="I68" s="116">
        <v>0</v>
      </c>
      <c r="J68" s="116">
        <v>1</v>
      </c>
      <c r="K68" s="116">
        <v>0</v>
      </c>
      <c r="L68" s="116">
        <v>0</v>
      </c>
      <c r="M68" s="116">
        <v>0</v>
      </c>
      <c r="N68" s="116">
        <v>0</v>
      </c>
      <c r="O68" s="116">
        <v>17</v>
      </c>
      <c r="P68" s="116">
        <v>17</v>
      </c>
      <c r="Q68" s="116">
        <v>0</v>
      </c>
      <c r="R68" s="116">
        <v>24</v>
      </c>
      <c r="S68" s="116">
        <v>12</v>
      </c>
      <c r="T68" s="116">
        <v>1</v>
      </c>
      <c r="U68" s="116">
        <v>27</v>
      </c>
      <c r="V68" s="116">
        <v>8</v>
      </c>
      <c r="W68" s="116">
        <v>0</v>
      </c>
      <c r="X68" s="116">
        <v>12</v>
      </c>
      <c r="Y68" s="116">
        <v>6</v>
      </c>
      <c r="Z68" s="116">
        <v>0</v>
      </c>
      <c r="AA68" s="116">
        <v>2</v>
      </c>
      <c r="AB68" s="116">
        <v>3</v>
      </c>
      <c r="AC68" s="116">
        <v>0</v>
      </c>
      <c r="AD68" s="116">
        <v>0</v>
      </c>
      <c r="AE68" s="116">
        <v>1</v>
      </c>
      <c r="AF68" s="116">
        <v>0</v>
      </c>
      <c r="AG68" s="116">
        <v>13</v>
      </c>
      <c r="AH68" s="116">
        <v>5</v>
      </c>
      <c r="AI68" s="116">
        <v>1</v>
      </c>
    </row>
    <row r="69" spans="1:35">
      <c r="A69" s="83" t="s">
        <v>185</v>
      </c>
      <c r="B69" s="83" t="s">
        <v>24</v>
      </c>
      <c r="C69" s="116">
        <v>1</v>
      </c>
      <c r="D69" s="116">
        <v>0</v>
      </c>
      <c r="E69" s="116">
        <v>0</v>
      </c>
      <c r="F69" s="116">
        <v>0</v>
      </c>
      <c r="G69" s="116">
        <v>0</v>
      </c>
      <c r="H69" s="116">
        <v>0</v>
      </c>
      <c r="I69" s="116">
        <v>0</v>
      </c>
      <c r="J69" s="116">
        <v>0</v>
      </c>
      <c r="K69" s="116">
        <v>0</v>
      </c>
      <c r="L69" s="116">
        <v>0</v>
      </c>
      <c r="M69" s="116">
        <v>0</v>
      </c>
      <c r="N69" s="116">
        <v>0</v>
      </c>
      <c r="O69" s="116">
        <v>1</v>
      </c>
      <c r="P69" s="116">
        <v>4</v>
      </c>
      <c r="Q69" s="116">
        <v>0</v>
      </c>
      <c r="R69" s="116">
        <v>8</v>
      </c>
      <c r="S69" s="116">
        <v>3</v>
      </c>
      <c r="T69" s="116">
        <v>0</v>
      </c>
      <c r="U69" s="116">
        <v>8</v>
      </c>
      <c r="V69" s="116">
        <v>2</v>
      </c>
      <c r="W69" s="116">
        <v>0</v>
      </c>
      <c r="X69" s="116">
        <v>7</v>
      </c>
      <c r="Y69" s="116">
        <v>6</v>
      </c>
      <c r="Z69" s="116">
        <v>0</v>
      </c>
      <c r="AA69" s="116">
        <v>5</v>
      </c>
      <c r="AB69" s="116">
        <v>2</v>
      </c>
      <c r="AC69" s="116">
        <v>0</v>
      </c>
      <c r="AD69" s="116">
        <v>2</v>
      </c>
      <c r="AE69" s="116">
        <v>3</v>
      </c>
      <c r="AF69" s="116">
        <v>0</v>
      </c>
      <c r="AG69" s="116">
        <v>5</v>
      </c>
      <c r="AH69" s="116">
        <v>1</v>
      </c>
      <c r="AI69" s="116">
        <v>0</v>
      </c>
    </row>
    <row r="70" spans="1:35">
      <c r="A70" s="83" t="s">
        <v>185</v>
      </c>
      <c r="B70" s="83" t="s">
        <v>22</v>
      </c>
      <c r="C70" s="116">
        <v>17</v>
      </c>
      <c r="D70" s="116">
        <v>18</v>
      </c>
      <c r="E70" s="116">
        <v>4</v>
      </c>
      <c r="F70" s="116">
        <v>80</v>
      </c>
      <c r="G70" s="116">
        <v>58</v>
      </c>
      <c r="H70" s="116">
        <v>6</v>
      </c>
      <c r="I70" s="116">
        <v>54</v>
      </c>
      <c r="J70" s="116">
        <v>40</v>
      </c>
      <c r="K70" s="116">
        <v>3</v>
      </c>
      <c r="L70" s="116">
        <v>72</v>
      </c>
      <c r="M70" s="116">
        <v>68</v>
      </c>
      <c r="N70" s="116">
        <v>0</v>
      </c>
      <c r="O70" s="116">
        <v>149</v>
      </c>
      <c r="P70" s="116">
        <v>158</v>
      </c>
      <c r="Q70" s="116">
        <v>1</v>
      </c>
      <c r="R70" s="116">
        <v>478</v>
      </c>
      <c r="S70" s="116">
        <v>446</v>
      </c>
      <c r="T70" s="116">
        <v>0</v>
      </c>
      <c r="U70" s="116">
        <v>479</v>
      </c>
      <c r="V70" s="116">
        <v>371</v>
      </c>
      <c r="W70" s="116">
        <v>1</v>
      </c>
      <c r="X70" s="116">
        <v>279</v>
      </c>
      <c r="Y70" s="116">
        <v>183</v>
      </c>
      <c r="Z70" s="116">
        <v>0</v>
      </c>
      <c r="AA70" s="116">
        <v>325</v>
      </c>
      <c r="AB70" s="116">
        <v>266</v>
      </c>
      <c r="AC70" s="116">
        <v>1</v>
      </c>
      <c r="AD70" s="116">
        <v>190</v>
      </c>
      <c r="AE70" s="116">
        <v>279</v>
      </c>
      <c r="AF70" s="116">
        <v>1</v>
      </c>
      <c r="AG70" s="116">
        <v>280</v>
      </c>
      <c r="AH70" s="116">
        <v>228</v>
      </c>
      <c r="AI70" s="116">
        <v>24</v>
      </c>
    </row>
    <row r="71" spans="1:35">
      <c r="A71" s="83" t="s">
        <v>185</v>
      </c>
      <c r="B71" s="83" t="s">
        <v>1</v>
      </c>
      <c r="C71" s="116">
        <v>16</v>
      </c>
      <c r="D71" s="116">
        <v>2</v>
      </c>
      <c r="E71" s="116">
        <v>2</v>
      </c>
      <c r="F71" s="116">
        <v>5</v>
      </c>
      <c r="G71" s="116">
        <v>1</v>
      </c>
      <c r="H71" s="116">
        <v>0</v>
      </c>
      <c r="I71" s="116">
        <v>4</v>
      </c>
      <c r="J71" s="116">
        <v>1</v>
      </c>
      <c r="K71" s="116">
        <v>0</v>
      </c>
      <c r="L71" s="116">
        <v>10</v>
      </c>
      <c r="M71" s="116">
        <v>7</v>
      </c>
      <c r="N71" s="116">
        <v>0</v>
      </c>
      <c r="O71" s="116">
        <v>52</v>
      </c>
      <c r="P71" s="116">
        <v>21</v>
      </c>
      <c r="Q71" s="116">
        <v>0</v>
      </c>
      <c r="R71" s="116">
        <v>153</v>
      </c>
      <c r="S71" s="116">
        <v>42</v>
      </c>
      <c r="T71" s="116">
        <v>0</v>
      </c>
      <c r="U71" s="116">
        <v>100</v>
      </c>
      <c r="V71" s="116">
        <v>36</v>
      </c>
      <c r="W71" s="116">
        <v>0</v>
      </c>
      <c r="X71" s="116">
        <v>47</v>
      </c>
      <c r="Y71" s="116">
        <v>15</v>
      </c>
      <c r="Z71" s="116">
        <v>0</v>
      </c>
      <c r="AA71" s="116">
        <v>36</v>
      </c>
      <c r="AB71" s="116">
        <v>13</v>
      </c>
      <c r="AC71" s="116">
        <v>1</v>
      </c>
      <c r="AD71" s="116">
        <v>13</v>
      </c>
      <c r="AE71" s="116">
        <v>18</v>
      </c>
      <c r="AF71" s="116">
        <v>0</v>
      </c>
      <c r="AG71" s="116">
        <v>114</v>
      </c>
      <c r="AH71" s="116">
        <v>35</v>
      </c>
      <c r="AI71" s="116">
        <v>5</v>
      </c>
    </row>
    <row r="72" spans="1:35">
      <c r="A72" s="83" t="s">
        <v>185</v>
      </c>
      <c r="B72" s="83" t="s">
        <v>2</v>
      </c>
      <c r="C72" s="116">
        <v>0</v>
      </c>
      <c r="D72" s="116">
        <v>0</v>
      </c>
      <c r="E72" s="116">
        <v>0</v>
      </c>
      <c r="F72" s="116">
        <v>2</v>
      </c>
      <c r="G72" s="116">
        <v>0</v>
      </c>
      <c r="H72" s="116">
        <v>0</v>
      </c>
      <c r="I72" s="116">
        <v>2</v>
      </c>
      <c r="J72" s="116">
        <v>0</v>
      </c>
      <c r="K72" s="116">
        <v>0</v>
      </c>
      <c r="L72" s="116">
        <v>18</v>
      </c>
      <c r="M72" s="116">
        <v>3</v>
      </c>
      <c r="N72" s="116">
        <v>0</v>
      </c>
      <c r="O72" s="116">
        <v>26</v>
      </c>
      <c r="P72" s="116">
        <v>7</v>
      </c>
      <c r="Q72" s="116">
        <v>0</v>
      </c>
      <c r="R72" s="116">
        <v>69</v>
      </c>
      <c r="S72" s="116">
        <v>16</v>
      </c>
      <c r="T72" s="116">
        <v>0</v>
      </c>
      <c r="U72" s="116">
        <v>54</v>
      </c>
      <c r="V72" s="116">
        <v>14</v>
      </c>
      <c r="W72" s="116">
        <v>0</v>
      </c>
      <c r="X72" s="116">
        <v>22</v>
      </c>
      <c r="Y72" s="116">
        <v>9</v>
      </c>
      <c r="Z72" s="116">
        <v>0</v>
      </c>
      <c r="AA72" s="116">
        <v>13</v>
      </c>
      <c r="AB72" s="116">
        <v>2</v>
      </c>
      <c r="AC72" s="116">
        <v>0</v>
      </c>
      <c r="AD72" s="116">
        <v>5</v>
      </c>
      <c r="AE72" s="116">
        <v>0</v>
      </c>
      <c r="AF72" s="116">
        <v>0</v>
      </c>
      <c r="AG72" s="116">
        <v>26</v>
      </c>
      <c r="AH72" s="116">
        <v>15</v>
      </c>
      <c r="AI72" s="116">
        <v>2</v>
      </c>
    </row>
    <row r="73" spans="1:35">
      <c r="A73" s="83" t="s">
        <v>185</v>
      </c>
      <c r="B73" s="83" t="s">
        <v>9</v>
      </c>
      <c r="C73" s="116">
        <v>5</v>
      </c>
      <c r="D73" s="116">
        <v>1</v>
      </c>
      <c r="E73" s="116">
        <v>0</v>
      </c>
      <c r="F73" s="116">
        <v>2</v>
      </c>
      <c r="G73" s="116">
        <v>8</v>
      </c>
      <c r="H73" s="116">
        <v>0</v>
      </c>
      <c r="I73" s="116">
        <v>4</v>
      </c>
      <c r="J73" s="116">
        <v>5</v>
      </c>
      <c r="K73" s="116">
        <v>1</v>
      </c>
      <c r="L73" s="116">
        <v>2</v>
      </c>
      <c r="M73" s="116">
        <v>4</v>
      </c>
      <c r="N73" s="116">
        <v>0</v>
      </c>
      <c r="O73" s="116">
        <v>54</v>
      </c>
      <c r="P73" s="116">
        <v>21</v>
      </c>
      <c r="Q73" s="116">
        <v>0</v>
      </c>
      <c r="R73" s="116">
        <v>92</v>
      </c>
      <c r="S73" s="116">
        <v>35</v>
      </c>
      <c r="T73" s="116">
        <v>0</v>
      </c>
      <c r="U73" s="116">
        <v>76</v>
      </c>
      <c r="V73" s="116">
        <v>15</v>
      </c>
      <c r="W73" s="116">
        <v>0</v>
      </c>
      <c r="X73" s="116">
        <v>31</v>
      </c>
      <c r="Y73" s="116">
        <v>11</v>
      </c>
      <c r="Z73" s="116">
        <v>0</v>
      </c>
      <c r="AA73" s="116">
        <v>9</v>
      </c>
      <c r="AB73" s="116">
        <v>4</v>
      </c>
      <c r="AC73" s="116">
        <v>0</v>
      </c>
      <c r="AD73" s="116">
        <v>7</v>
      </c>
      <c r="AE73" s="116">
        <v>2</v>
      </c>
      <c r="AF73" s="116">
        <v>0</v>
      </c>
      <c r="AG73" s="116">
        <v>78</v>
      </c>
      <c r="AH73" s="116">
        <v>19</v>
      </c>
      <c r="AI73" s="116">
        <v>5</v>
      </c>
    </row>
    <row r="74" spans="1:35">
      <c r="A74" s="83" t="s">
        <v>186</v>
      </c>
      <c r="B74" s="83" t="s">
        <v>23</v>
      </c>
      <c r="C74" s="116">
        <v>1</v>
      </c>
      <c r="D74" s="116">
        <v>1</v>
      </c>
      <c r="E74" s="116">
        <v>0</v>
      </c>
      <c r="F74" s="116">
        <v>0</v>
      </c>
      <c r="G74" s="116">
        <v>3</v>
      </c>
      <c r="H74" s="116">
        <v>0</v>
      </c>
      <c r="I74" s="116">
        <v>0</v>
      </c>
      <c r="J74" s="116">
        <v>0</v>
      </c>
      <c r="K74" s="116">
        <v>0</v>
      </c>
      <c r="L74" s="116">
        <v>2</v>
      </c>
      <c r="M74" s="116">
        <v>1</v>
      </c>
      <c r="N74" s="116">
        <v>0</v>
      </c>
      <c r="O74" s="116">
        <v>11</v>
      </c>
      <c r="P74" s="116">
        <v>10</v>
      </c>
      <c r="Q74" s="116">
        <v>1</v>
      </c>
      <c r="R74" s="116">
        <v>31</v>
      </c>
      <c r="S74" s="116">
        <v>12</v>
      </c>
      <c r="T74" s="116">
        <v>0</v>
      </c>
      <c r="U74" s="116">
        <v>28</v>
      </c>
      <c r="V74" s="116">
        <v>9</v>
      </c>
      <c r="W74" s="116">
        <v>0</v>
      </c>
      <c r="X74" s="116">
        <v>10</v>
      </c>
      <c r="Y74" s="116">
        <v>5</v>
      </c>
      <c r="Z74" s="116">
        <v>0</v>
      </c>
      <c r="AA74" s="116">
        <v>2</v>
      </c>
      <c r="AB74" s="116">
        <v>0</v>
      </c>
      <c r="AC74" s="116">
        <v>1</v>
      </c>
      <c r="AD74" s="116">
        <v>0</v>
      </c>
      <c r="AE74" s="116">
        <v>1</v>
      </c>
      <c r="AF74" s="116">
        <v>0</v>
      </c>
      <c r="AG74" s="116">
        <v>19</v>
      </c>
      <c r="AH74" s="116">
        <v>4</v>
      </c>
      <c r="AI74" s="116">
        <v>1</v>
      </c>
    </row>
    <row r="75" spans="1:35">
      <c r="A75" s="83" t="s">
        <v>186</v>
      </c>
      <c r="B75" s="83" t="s">
        <v>24</v>
      </c>
      <c r="C75" s="116">
        <v>0</v>
      </c>
      <c r="D75" s="116">
        <v>1</v>
      </c>
      <c r="E75" s="116">
        <v>0</v>
      </c>
      <c r="F75" s="116">
        <v>0</v>
      </c>
      <c r="G75" s="116">
        <v>0</v>
      </c>
      <c r="H75" s="116">
        <v>0</v>
      </c>
      <c r="I75" s="116">
        <v>0</v>
      </c>
      <c r="J75" s="116">
        <v>0</v>
      </c>
      <c r="K75" s="116">
        <v>0</v>
      </c>
      <c r="L75" s="116">
        <v>1</v>
      </c>
      <c r="M75" s="116">
        <v>1</v>
      </c>
      <c r="N75" s="116">
        <v>0</v>
      </c>
      <c r="O75" s="116">
        <v>1</v>
      </c>
      <c r="P75" s="116">
        <v>2</v>
      </c>
      <c r="Q75" s="116">
        <v>0</v>
      </c>
      <c r="R75" s="116">
        <v>5</v>
      </c>
      <c r="S75" s="116">
        <v>2</v>
      </c>
      <c r="T75" s="116">
        <v>0</v>
      </c>
      <c r="U75" s="116">
        <v>8</v>
      </c>
      <c r="V75" s="116">
        <v>5</v>
      </c>
      <c r="W75" s="116">
        <v>0</v>
      </c>
      <c r="X75" s="116">
        <v>1</v>
      </c>
      <c r="Y75" s="116">
        <v>1</v>
      </c>
      <c r="Z75" s="116">
        <v>0</v>
      </c>
      <c r="AA75" s="116">
        <v>8</v>
      </c>
      <c r="AB75" s="116">
        <v>0</v>
      </c>
      <c r="AC75" s="116">
        <v>0</v>
      </c>
      <c r="AD75" s="116">
        <v>1</v>
      </c>
      <c r="AE75" s="116">
        <v>2</v>
      </c>
      <c r="AF75" s="116">
        <v>0</v>
      </c>
      <c r="AG75" s="116">
        <v>6</v>
      </c>
      <c r="AH75" s="116">
        <v>2</v>
      </c>
      <c r="AI75" s="116">
        <v>1</v>
      </c>
    </row>
    <row r="76" spans="1:35">
      <c r="A76" s="83" t="s">
        <v>186</v>
      </c>
      <c r="B76" s="83" t="s">
        <v>22</v>
      </c>
      <c r="C76" s="116">
        <v>22</v>
      </c>
      <c r="D76" s="116">
        <v>19</v>
      </c>
      <c r="E76" s="116">
        <v>1</v>
      </c>
      <c r="F76" s="116">
        <v>65</v>
      </c>
      <c r="G76" s="116">
        <v>59</v>
      </c>
      <c r="H76" s="116">
        <v>3</v>
      </c>
      <c r="I76" s="116">
        <v>51</v>
      </c>
      <c r="J76" s="116">
        <v>24</v>
      </c>
      <c r="K76" s="116">
        <v>4</v>
      </c>
      <c r="L76" s="116">
        <v>88</v>
      </c>
      <c r="M76" s="116">
        <v>75</v>
      </c>
      <c r="N76" s="116">
        <v>5</v>
      </c>
      <c r="O76" s="116">
        <v>157</v>
      </c>
      <c r="P76" s="116">
        <v>156</v>
      </c>
      <c r="Q76" s="116">
        <v>10</v>
      </c>
      <c r="R76" s="116">
        <v>429</v>
      </c>
      <c r="S76" s="116">
        <v>391</v>
      </c>
      <c r="T76" s="116">
        <v>4</v>
      </c>
      <c r="U76" s="116">
        <v>391</v>
      </c>
      <c r="V76" s="116">
        <v>338</v>
      </c>
      <c r="W76" s="116">
        <v>1</v>
      </c>
      <c r="X76" s="116">
        <v>266</v>
      </c>
      <c r="Y76" s="116">
        <v>179</v>
      </c>
      <c r="Z76" s="116">
        <v>1</v>
      </c>
      <c r="AA76" s="116">
        <v>317</v>
      </c>
      <c r="AB76" s="116">
        <v>244</v>
      </c>
      <c r="AC76" s="116">
        <v>1</v>
      </c>
      <c r="AD76" s="116">
        <v>194</v>
      </c>
      <c r="AE76" s="116">
        <v>262</v>
      </c>
      <c r="AF76" s="116">
        <v>0</v>
      </c>
      <c r="AG76" s="116">
        <v>295</v>
      </c>
      <c r="AH76" s="116">
        <v>234</v>
      </c>
      <c r="AI76" s="116">
        <v>35</v>
      </c>
    </row>
    <row r="77" spans="1:35">
      <c r="A77" s="83" t="s">
        <v>186</v>
      </c>
      <c r="B77" s="83" t="s">
        <v>1</v>
      </c>
      <c r="C77" s="116">
        <v>7</v>
      </c>
      <c r="D77" s="116">
        <v>0</v>
      </c>
      <c r="E77" s="116">
        <v>1</v>
      </c>
      <c r="F77" s="116">
        <v>1</v>
      </c>
      <c r="G77" s="116">
        <v>1</v>
      </c>
      <c r="H77" s="116">
        <v>0</v>
      </c>
      <c r="I77" s="116">
        <v>2</v>
      </c>
      <c r="J77" s="116">
        <v>0</v>
      </c>
      <c r="K77" s="116">
        <v>0</v>
      </c>
      <c r="L77" s="116">
        <v>5</v>
      </c>
      <c r="M77" s="116">
        <v>3</v>
      </c>
      <c r="N77" s="116">
        <v>0</v>
      </c>
      <c r="O77" s="116">
        <v>48</v>
      </c>
      <c r="P77" s="116">
        <v>20</v>
      </c>
      <c r="Q77" s="116">
        <v>0</v>
      </c>
      <c r="R77" s="116">
        <v>145</v>
      </c>
      <c r="S77" s="116">
        <v>48</v>
      </c>
      <c r="T77" s="116">
        <v>0</v>
      </c>
      <c r="U77" s="116">
        <v>131</v>
      </c>
      <c r="V77" s="116">
        <v>41</v>
      </c>
      <c r="W77" s="116">
        <v>1</v>
      </c>
      <c r="X77" s="116">
        <v>61</v>
      </c>
      <c r="Y77" s="116">
        <v>18</v>
      </c>
      <c r="Z77" s="116">
        <v>1</v>
      </c>
      <c r="AA77" s="116">
        <v>45</v>
      </c>
      <c r="AB77" s="116">
        <v>22</v>
      </c>
      <c r="AC77" s="116">
        <v>0</v>
      </c>
      <c r="AD77" s="116">
        <v>19</v>
      </c>
      <c r="AE77" s="116">
        <v>13</v>
      </c>
      <c r="AF77" s="116">
        <v>0</v>
      </c>
      <c r="AG77" s="116">
        <v>128</v>
      </c>
      <c r="AH77" s="116">
        <v>41</v>
      </c>
      <c r="AI77" s="116">
        <v>6</v>
      </c>
    </row>
    <row r="78" spans="1:35">
      <c r="A78" s="83" t="s">
        <v>186</v>
      </c>
      <c r="B78" s="83" t="s">
        <v>2</v>
      </c>
      <c r="C78" s="116">
        <v>0</v>
      </c>
      <c r="D78" s="116">
        <v>1</v>
      </c>
      <c r="E78" s="116">
        <v>0</v>
      </c>
      <c r="F78" s="116">
        <v>2</v>
      </c>
      <c r="G78" s="116">
        <v>3</v>
      </c>
      <c r="H78" s="116">
        <v>0</v>
      </c>
      <c r="I78" s="116">
        <v>3</v>
      </c>
      <c r="J78" s="116">
        <v>1</v>
      </c>
      <c r="K78" s="116">
        <v>0</v>
      </c>
      <c r="L78" s="116">
        <v>10</v>
      </c>
      <c r="M78" s="116">
        <v>10</v>
      </c>
      <c r="N78" s="116">
        <v>0</v>
      </c>
      <c r="O78" s="116">
        <v>15</v>
      </c>
      <c r="P78" s="116">
        <v>4</v>
      </c>
      <c r="Q78" s="116">
        <v>0</v>
      </c>
      <c r="R78" s="116">
        <v>72</v>
      </c>
      <c r="S78" s="116">
        <v>18</v>
      </c>
      <c r="T78" s="116">
        <v>2</v>
      </c>
      <c r="U78" s="116">
        <v>60</v>
      </c>
      <c r="V78" s="116">
        <v>14</v>
      </c>
      <c r="W78" s="116">
        <v>0</v>
      </c>
      <c r="X78" s="116">
        <v>26</v>
      </c>
      <c r="Y78" s="116">
        <v>4</v>
      </c>
      <c r="Z78" s="116">
        <v>1</v>
      </c>
      <c r="AA78" s="116">
        <v>19</v>
      </c>
      <c r="AB78" s="116">
        <v>1</v>
      </c>
      <c r="AC78" s="116">
        <v>0</v>
      </c>
      <c r="AD78" s="116">
        <v>13</v>
      </c>
      <c r="AE78" s="116">
        <v>2</v>
      </c>
      <c r="AF78" s="116">
        <v>0</v>
      </c>
      <c r="AG78" s="116">
        <v>55</v>
      </c>
      <c r="AH78" s="116">
        <v>8</v>
      </c>
      <c r="AI78" s="116">
        <v>21</v>
      </c>
    </row>
    <row r="79" spans="1:35">
      <c r="A79" s="83" t="s">
        <v>186</v>
      </c>
      <c r="B79" s="83" t="s">
        <v>9</v>
      </c>
      <c r="C79" s="116">
        <v>7</v>
      </c>
      <c r="D79" s="116">
        <v>2</v>
      </c>
      <c r="E79" s="116">
        <v>0</v>
      </c>
      <c r="F79" s="116">
        <v>2</v>
      </c>
      <c r="G79" s="116">
        <v>4</v>
      </c>
      <c r="H79" s="116">
        <v>0</v>
      </c>
      <c r="I79" s="116">
        <v>3</v>
      </c>
      <c r="J79" s="116">
        <v>1</v>
      </c>
      <c r="K79" s="116">
        <v>0</v>
      </c>
      <c r="L79" s="116">
        <v>4</v>
      </c>
      <c r="M79" s="116">
        <v>0</v>
      </c>
      <c r="N79" s="116">
        <v>0</v>
      </c>
      <c r="O79" s="116">
        <v>57</v>
      </c>
      <c r="P79" s="116">
        <v>22</v>
      </c>
      <c r="Q79" s="116">
        <v>0</v>
      </c>
      <c r="R79" s="116">
        <v>84</v>
      </c>
      <c r="S79" s="116">
        <v>21</v>
      </c>
      <c r="T79" s="116">
        <v>0</v>
      </c>
      <c r="U79" s="116">
        <v>66</v>
      </c>
      <c r="V79" s="116">
        <v>13</v>
      </c>
      <c r="W79" s="116">
        <v>1</v>
      </c>
      <c r="X79" s="116">
        <v>26</v>
      </c>
      <c r="Y79" s="116">
        <v>8</v>
      </c>
      <c r="Z79" s="116">
        <v>0</v>
      </c>
      <c r="AA79" s="116">
        <v>25</v>
      </c>
      <c r="AB79" s="116">
        <v>12</v>
      </c>
      <c r="AC79" s="116">
        <v>0</v>
      </c>
      <c r="AD79" s="116">
        <v>4</v>
      </c>
      <c r="AE79" s="116">
        <v>1</v>
      </c>
      <c r="AF79" s="116">
        <v>0</v>
      </c>
      <c r="AG79" s="116">
        <v>66</v>
      </c>
      <c r="AH79" s="116">
        <v>26</v>
      </c>
      <c r="AI79" s="116">
        <v>5</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90AE-E049-42BE-A4B4-FF374A171868}">
  <dimension ref="A1:E25"/>
  <sheetViews>
    <sheetView showGridLines="0" workbookViewId="0"/>
  </sheetViews>
  <sheetFormatPr defaultColWidth="9.453125" defaultRowHeight="14"/>
  <cols>
    <col min="1" max="1" width="24.54296875" style="102" customWidth="1"/>
    <col min="2" max="3" width="65.1796875" style="114" customWidth="1"/>
    <col min="4" max="4" width="25" style="102" customWidth="1"/>
    <col min="5" max="5" width="16.1796875" style="102" customWidth="1"/>
    <col min="6" max="6" width="9.453125" style="102" customWidth="1"/>
    <col min="7" max="16384" width="9.453125" style="102"/>
  </cols>
  <sheetData>
    <row r="1" spans="1:5" s="104" customFormat="1" ht="15.65" customHeight="1">
      <c r="A1" s="96" t="s">
        <v>75</v>
      </c>
      <c r="D1" s="105"/>
      <c r="E1" s="105"/>
    </row>
    <row r="2" spans="1:5" s="107" customFormat="1" ht="21.65" customHeight="1">
      <c r="A2" s="97" t="s">
        <v>301</v>
      </c>
      <c r="B2" s="106"/>
      <c r="C2" s="106"/>
      <c r="D2" s="105"/>
      <c r="E2" s="105"/>
    </row>
    <row r="3" spans="1:5" s="98" customFormat="1" ht="18" customHeight="1">
      <c r="A3" s="98" t="s">
        <v>79</v>
      </c>
      <c r="D3" s="108"/>
      <c r="E3" s="108"/>
    </row>
    <row r="4" spans="1:5" s="98" customFormat="1" ht="18" customHeight="1">
      <c r="A4" s="99" t="s">
        <v>80</v>
      </c>
      <c r="D4" s="108"/>
      <c r="E4" s="108"/>
    </row>
    <row r="5" spans="1:5" s="103" customFormat="1" ht="24" customHeight="1">
      <c r="A5" s="100" t="s">
        <v>81</v>
      </c>
      <c r="B5" s="100" t="s">
        <v>82</v>
      </c>
      <c r="C5" s="100" t="s">
        <v>104</v>
      </c>
      <c r="D5" s="100" t="s">
        <v>83</v>
      </c>
      <c r="E5" s="109" t="s">
        <v>84</v>
      </c>
    </row>
    <row r="6" spans="1:5" s="113" customFormat="1" ht="23.5" customHeight="1">
      <c r="A6" s="101" t="s">
        <v>86</v>
      </c>
      <c r="B6" s="110" t="s">
        <v>88</v>
      </c>
      <c r="C6" s="110" t="s">
        <v>105</v>
      </c>
      <c r="D6" s="111" t="s">
        <v>302</v>
      </c>
      <c r="E6" s="112" t="s">
        <v>85</v>
      </c>
    </row>
    <row r="7" spans="1:5" s="113" customFormat="1" ht="24.5" customHeight="1">
      <c r="A7" s="101" t="s">
        <v>87</v>
      </c>
      <c r="B7" s="110" t="s">
        <v>89</v>
      </c>
      <c r="C7" s="113" t="s">
        <v>107</v>
      </c>
      <c r="D7" s="111" t="s">
        <v>303</v>
      </c>
      <c r="E7" s="112" t="s">
        <v>85</v>
      </c>
    </row>
    <row r="8" spans="1:5" s="113" customFormat="1" ht="25" customHeight="1">
      <c r="A8" s="101" t="s">
        <v>90</v>
      </c>
      <c r="B8" s="110" t="s">
        <v>91</v>
      </c>
      <c r="C8" s="110" t="s">
        <v>106</v>
      </c>
      <c r="D8" s="111" t="s">
        <v>302</v>
      </c>
      <c r="E8" s="112" t="s">
        <v>85</v>
      </c>
    </row>
    <row r="9" spans="1:5" s="113" customFormat="1" ht="25.5" customHeight="1">
      <c r="A9" s="101" t="s">
        <v>93</v>
      </c>
      <c r="B9" s="110" t="s">
        <v>92</v>
      </c>
      <c r="C9" s="113" t="s">
        <v>108</v>
      </c>
      <c r="D9" s="111" t="s">
        <v>303</v>
      </c>
      <c r="E9" s="112" t="s">
        <v>85</v>
      </c>
    </row>
    <row r="10" spans="1:5" s="103" customFormat="1" ht="14.5">
      <c r="A10" s="102"/>
      <c r="B10" s="114"/>
      <c r="C10" s="114"/>
      <c r="D10" s="115"/>
      <c r="E10" s="102"/>
    </row>
    <row r="11" spans="1:5" s="103" customFormat="1" ht="14.5">
      <c r="A11" s="102"/>
      <c r="B11" s="114"/>
      <c r="C11" s="114"/>
      <c r="D11" s="115"/>
      <c r="E11" s="102"/>
    </row>
    <row r="12" spans="1:5" s="103" customFormat="1" ht="14.5">
      <c r="A12" s="102"/>
      <c r="B12" s="114"/>
      <c r="C12" s="114"/>
      <c r="D12" s="115"/>
      <c r="E12" s="102"/>
    </row>
    <row r="13" spans="1:5" s="103" customFormat="1" ht="14.5">
      <c r="A13" s="102"/>
      <c r="B13" s="114"/>
      <c r="C13" s="114"/>
      <c r="D13" s="115"/>
      <c r="E13" s="102"/>
    </row>
    <row r="14" spans="1:5" s="103" customFormat="1" ht="14.5">
      <c r="A14" s="102"/>
      <c r="B14" s="114"/>
      <c r="C14" s="114"/>
      <c r="D14" s="115"/>
      <c r="E14" s="102"/>
    </row>
    <row r="15" spans="1:5" s="103" customFormat="1" ht="14.5">
      <c r="A15" s="102"/>
      <c r="B15" s="114"/>
      <c r="C15" s="114"/>
      <c r="D15" s="115"/>
      <c r="E15" s="102"/>
    </row>
    <row r="16" spans="1:5" s="103" customFormat="1" ht="14.5">
      <c r="A16" s="102"/>
      <c r="B16" s="114"/>
      <c r="C16" s="114"/>
      <c r="D16" s="115"/>
      <c r="E16" s="102"/>
    </row>
    <row r="17" spans="1:5" s="103" customFormat="1" ht="14.5">
      <c r="A17" s="102"/>
      <c r="B17" s="114"/>
      <c r="C17" s="114"/>
      <c r="D17" s="115"/>
      <c r="E17" s="102"/>
    </row>
    <row r="18" spans="1:5" s="103" customFormat="1" ht="14.5">
      <c r="A18" s="102"/>
      <c r="B18" s="114"/>
      <c r="C18" s="114"/>
      <c r="D18" s="115"/>
      <c r="E18" s="102"/>
    </row>
    <row r="19" spans="1:5" s="103" customFormat="1" ht="14.5">
      <c r="A19" s="102"/>
      <c r="B19" s="114"/>
      <c r="C19" s="114"/>
      <c r="D19" s="115"/>
      <c r="E19" s="102"/>
    </row>
    <row r="20" spans="1:5" s="103" customFormat="1" ht="14.5">
      <c r="A20" s="102"/>
      <c r="B20" s="114"/>
      <c r="C20" s="114"/>
      <c r="D20" s="115"/>
      <c r="E20" s="102"/>
    </row>
    <row r="21" spans="1:5" s="103" customFormat="1" ht="14.5">
      <c r="A21" s="102"/>
      <c r="B21" s="114"/>
      <c r="C21" s="114"/>
      <c r="D21" s="115"/>
      <c r="E21" s="102"/>
    </row>
    <row r="22" spans="1:5" s="103" customFormat="1" ht="14.5">
      <c r="B22" s="114"/>
      <c r="C22" s="114"/>
      <c r="D22" s="115"/>
      <c r="E22" s="102"/>
    </row>
    <row r="23" spans="1:5" s="103" customFormat="1" ht="14.5">
      <c r="B23" s="114"/>
      <c r="C23" s="114"/>
      <c r="D23" s="115"/>
      <c r="E23" s="102"/>
    </row>
    <row r="24" spans="1:5" s="103" customFormat="1" ht="14.5">
      <c r="B24" s="114"/>
      <c r="C24" s="114"/>
      <c r="D24" s="115"/>
      <c r="E24" s="102"/>
    </row>
    <row r="25" spans="1:5" s="103" customFormat="1" ht="14.5">
      <c r="B25" s="114"/>
      <c r="C25" s="114"/>
      <c r="D25" s="115"/>
      <c r="E25" s="102"/>
    </row>
  </sheetData>
  <hyperlinks>
    <hyperlink ref="A4" location="Cover_sheet!A1" display="Cover sheet" xr:uid="{CCA78E11-289F-4B12-B4A7-2749950BF42F}"/>
    <hyperlink ref="A6" location="FIRE0503a!A1" display="FIRE0503" xr:uid="{2314A28B-6B85-4934-AC8F-C788FB79CC2B}"/>
    <hyperlink ref="A7" location="'Data - fatalities'!A1" display="Data_fatalities" xr:uid="{510628FB-EF1E-4E83-B4CE-53540C679951}"/>
    <hyperlink ref="A8" location="FIRE0503b!A1" display="FIRE0503b" xr:uid="{87CACE8F-2A97-4F07-9C4B-A978E34088C9}"/>
    <hyperlink ref="A9" location="'Data - casualties'!A1" display="Data_casualties" xr:uid="{EBF17122-F341-4450-814C-61EA94C8F17A}"/>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H463"/>
  <sheetViews>
    <sheetView topLeftCell="A397" zoomScale="55" zoomScaleNormal="55" workbookViewId="0">
      <selection activeCell="I418" sqref="I418"/>
    </sheetView>
  </sheetViews>
  <sheetFormatPr defaultRowHeight="14.5"/>
  <cols>
    <col min="2" max="2" width="11.1796875" bestFit="1" customWidth="1"/>
    <col min="4" max="4" width="19.1796875" bestFit="1" customWidth="1"/>
    <col min="5" max="5" width="28.54296875" bestFit="1" customWidth="1"/>
    <col min="6" max="6" width="10.81640625" bestFit="1" customWidth="1"/>
    <col min="7" max="7" width="12" bestFit="1" customWidth="1"/>
    <col min="8" max="8" width="13.81640625" customWidth="1"/>
  </cols>
  <sheetData>
    <row r="1" spans="1:5">
      <c r="A1" t="s">
        <v>41</v>
      </c>
      <c r="B1" t="s">
        <v>42</v>
      </c>
      <c r="C1" t="s">
        <v>43</v>
      </c>
      <c r="D1" t="s">
        <v>44</v>
      </c>
      <c r="E1" t="s">
        <v>45</v>
      </c>
    </row>
    <row r="2" spans="1:5">
      <c r="A2" t="s">
        <v>3</v>
      </c>
      <c r="B2" t="s">
        <v>20</v>
      </c>
      <c r="C2" t="s">
        <v>25</v>
      </c>
      <c r="D2" s="23">
        <v>3146551</v>
      </c>
      <c r="E2">
        <v>3.1465510000000001</v>
      </c>
    </row>
    <row r="3" spans="1:5">
      <c r="A3" t="s">
        <v>3</v>
      </c>
      <c r="B3" t="s">
        <v>12</v>
      </c>
      <c r="C3" t="s">
        <v>25</v>
      </c>
      <c r="D3" s="23">
        <v>1537229</v>
      </c>
      <c r="E3">
        <v>1.537229</v>
      </c>
    </row>
    <row r="4" spans="1:5">
      <c r="A4" t="s">
        <v>3</v>
      </c>
      <c r="B4" t="s">
        <v>13</v>
      </c>
      <c r="C4" t="s">
        <v>25</v>
      </c>
      <c r="D4" s="23">
        <v>1609322</v>
      </c>
      <c r="E4">
        <v>1.6093219999999999</v>
      </c>
    </row>
    <row r="5" spans="1:5">
      <c r="A5" t="s">
        <v>3</v>
      </c>
      <c r="B5" t="s">
        <v>20</v>
      </c>
      <c r="C5" t="s">
        <v>16</v>
      </c>
      <c r="D5" s="23">
        <v>3823765</v>
      </c>
      <c r="E5">
        <v>3.8237649999999999</v>
      </c>
    </row>
    <row r="6" spans="1:5">
      <c r="A6" t="s">
        <v>3</v>
      </c>
      <c r="B6" t="s">
        <v>12</v>
      </c>
      <c r="C6" t="s">
        <v>16</v>
      </c>
      <c r="D6" s="23">
        <v>1864940</v>
      </c>
      <c r="E6">
        <v>1.86494</v>
      </c>
    </row>
    <row r="7" spans="1:5">
      <c r="A7" t="s">
        <v>3</v>
      </c>
      <c r="B7" t="s">
        <v>13</v>
      </c>
      <c r="C7" t="s">
        <v>16</v>
      </c>
      <c r="D7" s="23">
        <v>1958825</v>
      </c>
      <c r="E7">
        <v>1.958825</v>
      </c>
    </row>
    <row r="8" spans="1:5">
      <c r="A8" t="s">
        <v>3</v>
      </c>
      <c r="B8" t="s">
        <v>20</v>
      </c>
      <c r="C8" t="s">
        <v>17</v>
      </c>
      <c r="D8" s="23">
        <v>5515882</v>
      </c>
      <c r="E8">
        <v>5.5158820000000004</v>
      </c>
    </row>
    <row r="9" spans="1:5">
      <c r="A9" t="s">
        <v>3</v>
      </c>
      <c r="B9" t="s">
        <v>12</v>
      </c>
      <c r="C9" t="s">
        <v>17</v>
      </c>
      <c r="D9" s="23">
        <v>2746838</v>
      </c>
      <c r="E9">
        <v>2.7468379999999999</v>
      </c>
    </row>
    <row r="10" spans="1:5">
      <c r="A10" t="s">
        <v>3</v>
      </c>
      <c r="B10" t="s">
        <v>13</v>
      </c>
      <c r="C10" t="s">
        <v>17</v>
      </c>
      <c r="D10" s="23">
        <v>2769044</v>
      </c>
      <c r="E10">
        <v>2.7690440000000001</v>
      </c>
    </row>
    <row r="11" spans="1:5">
      <c r="A11" t="s">
        <v>3</v>
      </c>
      <c r="B11" t="s">
        <v>20</v>
      </c>
      <c r="C11" t="s">
        <v>27</v>
      </c>
      <c r="D11" s="23">
        <v>10674136</v>
      </c>
      <c r="E11">
        <v>10.674136000000001</v>
      </c>
    </row>
    <row r="12" spans="1:5">
      <c r="A12" t="s">
        <v>3</v>
      </c>
      <c r="B12" t="s">
        <v>12</v>
      </c>
      <c r="C12" t="s">
        <v>27</v>
      </c>
      <c r="D12" s="23">
        <v>5347977</v>
      </c>
      <c r="E12">
        <v>5.3479770000000002</v>
      </c>
    </row>
    <row r="13" spans="1:5">
      <c r="A13" t="s">
        <v>3</v>
      </c>
      <c r="B13" t="s">
        <v>13</v>
      </c>
      <c r="C13" t="s">
        <v>27</v>
      </c>
      <c r="D13" s="23">
        <v>5326159</v>
      </c>
      <c r="E13">
        <v>5.3261589999999996</v>
      </c>
    </row>
    <row r="14" spans="1:5">
      <c r="A14" t="s">
        <v>3</v>
      </c>
      <c r="B14" t="s">
        <v>20</v>
      </c>
      <c r="C14" t="s">
        <v>28</v>
      </c>
      <c r="D14" s="23">
        <v>10937185</v>
      </c>
      <c r="E14">
        <v>10.937184999999999</v>
      </c>
    </row>
    <row r="15" spans="1:5">
      <c r="A15" t="s">
        <v>3</v>
      </c>
      <c r="B15" t="s">
        <v>12</v>
      </c>
      <c r="C15" t="s">
        <v>28</v>
      </c>
      <c r="D15" s="23">
        <v>5506482</v>
      </c>
      <c r="E15">
        <v>5.5064820000000001</v>
      </c>
    </row>
    <row r="16" spans="1:5">
      <c r="A16" t="s">
        <v>3</v>
      </c>
      <c r="B16" t="s">
        <v>13</v>
      </c>
      <c r="C16" t="s">
        <v>28</v>
      </c>
      <c r="D16" s="23">
        <v>5430703</v>
      </c>
      <c r="E16">
        <v>5.4307030000000003</v>
      </c>
    </row>
    <row r="17" spans="1:5">
      <c r="A17" t="s">
        <v>3</v>
      </c>
      <c r="B17" t="s">
        <v>20</v>
      </c>
      <c r="C17" t="s">
        <v>29</v>
      </c>
      <c r="D17" s="23">
        <v>6111175</v>
      </c>
      <c r="E17">
        <v>6.1111750000000002</v>
      </c>
    </row>
    <row r="18" spans="1:5">
      <c r="A18" t="s">
        <v>3</v>
      </c>
      <c r="B18" t="s">
        <v>12</v>
      </c>
      <c r="C18" t="s">
        <v>29</v>
      </c>
      <c r="D18" s="23">
        <v>3102083</v>
      </c>
      <c r="E18">
        <v>3.1020829999999999</v>
      </c>
    </row>
    <row r="19" spans="1:5">
      <c r="A19" t="s">
        <v>3</v>
      </c>
      <c r="B19" t="s">
        <v>13</v>
      </c>
      <c r="C19" t="s">
        <v>29</v>
      </c>
      <c r="D19" s="23">
        <v>3009092</v>
      </c>
      <c r="E19">
        <v>3.0090919999999999</v>
      </c>
    </row>
    <row r="20" spans="1:5">
      <c r="A20" t="s">
        <v>3</v>
      </c>
      <c r="B20" t="s">
        <v>20</v>
      </c>
      <c r="C20" t="s">
        <v>26</v>
      </c>
      <c r="D20" s="23">
        <v>2924594</v>
      </c>
      <c r="E20">
        <v>2.9245939999999999</v>
      </c>
    </row>
    <row r="21" spans="1:5">
      <c r="A21" t="s">
        <v>3</v>
      </c>
      <c r="B21" t="s">
        <v>12</v>
      </c>
      <c r="C21" t="s">
        <v>26</v>
      </c>
      <c r="D21" s="23">
        <v>1427473</v>
      </c>
      <c r="E21">
        <v>1.427473</v>
      </c>
    </row>
    <row r="22" spans="1:5">
      <c r="A22" t="s">
        <v>3</v>
      </c>
      <c r="B22" t="s">
        <v>13</v>
      </c>
      <c r="C22" t="s">
        <v>26</v>
      </c>
      <c r="D22" s="23">
        <v>1497121</v>
      </c>
      <c r="E22">
        <v>1.4971209999999999</v>
      </c>
    </row>
    <row r="23" spans="1:5">
      <c r="A23" t="s">
        <v>3</v>
      </c>
      <c r="B23" t="s">
        <v>20</v>
      </c>
      <c r="C23" t="s">
        <v>18</v>
      </c>
      <c r="D23" s="23">
        <v>6042361</v>
      </c>
      <c r="E23">
        <v>6.0423609999999996</v>
      </c>
    </row>
    <row r="24" spans="1:5">
      <c r="A24" t="s">
        <v>3</v>
      </c>
      <c r="B24" t="s">
        <v>12</v>
      </c>
      <c r="C24" t="s">
        <v>18</v>
      </c>
      <c r="D24" s="23">
        <v>3203458</v>
      </c>
      <c r="E24">
        <v>3.2034579999999999</v>
      </c>
    </row>
    <row r="25" spans="1:5">
      <c r="A25" t="s">
        <v>3</v>
      </c>
      <c r="B25" t="s">
        <v>13</v>
      </c>
      <c r="C25" t="s">
        <v>18</v>
      </c>
      <c r="D25" s="23">
        <v>2838903</v>
      </c>
      <c r="E25">
        <v>2.8389030000000002</v>
      </c>
    </row>
    <row r="26" spans="1:5">
      <c r="A26" t="s">
        <v>3</v>
      </c>
      <c r="B26" t="s">
        <v>20</v>
      </c>
      <c r="C26" t="s">
        <v>56</v>
      </c>
      <c r="D26" s="23">
        <v>2357926</v>
      </c>
      <c r="E26">
        <v>2.357926</v>
      </c>
    </row>
    <row r="27" spans="1:5">
      <c r="A27" t="s">
        <v>3</v>
      </c>
      <c r="B27" t="s">
        <v>12</v>
      </c>
      <c r="C27" t="s">
        <v>56</v>
      </c>
      <c r="D27" s="23">
        <v>1502370</v>
      </c>
      <c r="E27">
        <v>1.50237</v>
      </c>
    </row>
    <row r="28" spans="1:5">
      <c r="A28" t="s">
        <v>3</v>
      </c>
      <c r="B28" t="s">
        <v>13</v>
      </c>
      <c r="C28" t="s">
        <v>56</v>
      </c>
      <c r="D28" s="23">
        <v>855556</v>
      </c>
      <c r="E28">
        <v>0.85555599999999998</v>
      </c>
    </row>
    <row r="29" spans="1:5">
      <c r="A29" t="s">
        <v>3</v>
      </c>
      <c r="B29" t="s">
        <v>20</v>
      </c>
      <c r="C29" t="s">
        <v>0</v>
      </c>
      <c r="D29" s="23">
        <v>52196381</v>
      </c>
      <c r="E29">
        <v>52.196381000000002</v>
      </c>
    </row>
    <row r="30" spans="1:5">
      <c r="A30" t="s">
        <v>3</v>
      </c>
      <c r="B30" t="s">
        <v>12</v>
      </c>
      <c r="C30" t="s">
        <v>0</v>
      </c>
      <c r="D30" s="23">
        <v>26562549</v>
      </c>
      <c r="E30">
        <v>26.562549000000001</v>
      </c>
    </row>
    <row r="31" spans="1:5">
      <c r="A31" t="s">
        <v>3</v>
      </c>
      <c r="B31" t="s">
        <v>13</v>
      </c>
      <c r="C31" t="s">
        <v>0</v>
      </c>
      <c r="D31" s="23">
        <v>25633832</v>
      </c>
      <c r="E31">
        <v>25.633832000000002</v>
      </c>
    </row>
    <row r="32" spans="1:5">
      <c r="A32" t="s">
        <v>3</v>
      </c>
      <c r="B32" t="s">
        <v>20</v>
      </c>
      <c r="C32" t="s">
        <v>15</v>
      </c>
      <c r="D32" s="23">
        <v>662806</v>
      </c>
      <c r="E32">
        <v>0.66280600000000001</v>
      </c>
    </row>
    <row r="33" spans="1:6">
      <c r="A33" t="s">
        <v>3</v>
      </c>
      <c r="B33" t="s">
        <v>12</v>
      </c>
      <c r="C33" t="s">
        <v>15</v>
      </c>
      <c r="D33" s="23">
        <v>323699</v>
      </c>
      <c r="E33">
        <v>0.32369900000000001</v>
      </c>
    </row>
    <row r="34" spans="1:6">
      <c r="A34" t="s">
        <v>3</v>
      </c>
      <c r="B34" t="s">
        <v>13</v>
      </c>
      <c r="C34" t="s">
        <v>15</v>
      </c>
      <c r="D34" s="23">
        <v>339107</v>
      </c>
      <c r="E34">
        <v>0.33910699999999999</v>
      </c>
    </row>
    <row r="35" spans="1:6">
      <c r="A35" t="s">
        <v>4</v>
      </c>
      <c r="B35" t="s">
        <v>20</v>
      </c>
      <c r="C35" t="s">
        <v>25</v>
      </c>
      <c r="D35" s="23">
        <v>3216689</v>
      </c>
      <c r="E35">
        <v>3.2166890000000001</v>
      </c>
    </row>
    <row r="36" spans="1:6">
      <c r="A36" t="s">
        <v>4</v>
      </c>
      <c r="B36" t="s">
        <v>12</v>
      </c>
      <c r="C36" t="s">
        <v>25</v>
      </c>
      <c r="D36" s="23">
        <v>1570989</v>
      </c>
      <c r="E36">
        <v>1.570989</v>
      </c>
    </row>
    <row r="37" spans="1:6">
      <c r="A37" t="s">
        <v>4</v>
      </c>
      <c r="B37" t="s">
        <v>13</v>
      </c>
      <c r="C37" t="s">
        <v>25</v>
      </c>
      <c r="D37" s="23">
        <v>1645700</v>
      </c>
      <c r="E37">
        <v>1.6456999999999999</v>
      </c>
      <c r="F37" s="21"/>
    </row>
    <row r="38" spans="1:6">
      <c r="A38" t="s">
        <v>4</v>
      </c>
      <c r="B38" t="s">
        <v>20</v>
      </c>
      <c r="C38" t="s">
        <v>16</v>
      </c>
      <c r="D38" s="23">
        <v>3808176</v>
      </c>
      <c r="E38">
        <v>3.808176</v>
      </c>
      <c r="F38" s="22"/>
    </row>
    <row r="39" spans="1:6">
      <c r="A39" t="s">
        <v>4</v>
      </c>
      <c r="B39" t="s">
        <v>12</v>
      </c>
      <c r="C39" t="s">
        <v>16</v>
      </c>
      <c r="D39" s="23">
        <v>1855517</v>
      </c>
      <c r="E39">
        <v>1.8555170000000001</v>
      </c>
    </row>
    <row r="40" spans="1:6">
      <c r="A40" t="s">
        <v>4</v>
      </c>
      <c r="B40" t="s">
        <v>13</v>
      </c>
      <c r="C40" t="s">
        <v>16</v>
      </c>
      <c r="D40" s="23">
        <v>1952659</v>
      </c>
      <c r="E40">
        <v>1.9526589999999999</v>
      </c>
    </row>
    <row r="41" spans="1:6">
      <c r="A41" t="s">
        <v>4</v>
      </c>
      <c r="B41" t="s">
        <v>20</v>
      </c>
      <c r="C41" t="s">
        <v>17</v>
      </c>
      <c r="D41" s="23">
        <v>5563635</v>
      </c>
      <c r="E41">
        <v>5.5636349999999997</v>
      </c>
    </row>
    <row r="42" spans="1:6">
      <c r="A42" t="s">
        <v>4</v>
      </c>
      <c r="B42" t="s">
        <v>12</v>
      </c>
      <c r="C42" t="s">
        <v>17</v>
      </c>
      <c r="D42" s="23">
        <v>2755737</v>
      </c>
      <c r="E42">
        <v>2.7557369999999999</v>
      </c>
    </row>
    <row r="43" spans="1:6">
      <c r="A43" t="s">
        <v>4</v>
      </c>
      <c r="B43" t="s">
        <v>13</v>
      </c>
      <c r="C43" t="s">
        <v>17</v>
      </c>
      <c r="D43" s="23">
        <v>2807898</v>
      </c>
      <c r="E43">
        <v>2.8078979999999998</v>
      </c>
    </row>
    <row r="44" spans="1:6">
      <c r="A44" t="s">
        <v>4</v>
      </c>
      <c r="B44" t="s">
        <v>20</v>
      </c>
      <c r="C44" t="s">
        <v>27</v>
      </c>
      <c r="D44" s="23">
        <v>10694545</v>
      </c>
      <c r="E44">
        <v>10.694545</v>
      </c>
    </row>
    <row r="45" spans="1:6">
      <c r="A45" t="s">
        <v>4</v>
      </c>
      <c r="B45" t="s">
        <v>12</v>
      </c>
      <c r="C45" t="s">
        <v>27</v>
      </c>
      <c r="D45" s="23">
        <v>5364412</v>
      </c>
      <c r="E45">
        <v>5.3644119999999997</v>
      </c>
    </row>
    <row r="46" spans="1:6">
      <c r="A46" t="s">
        <v>4</v>
      </c>
      <c r="B46" t="s">
        <v>13</v>
      </c>
      <c r="C46" t="s">
        <v>27</v>
      </c>
      <c r="D46" s="23">
        <v>5330133</v>
      </c>
      <c r="E46">
        <v>5.330133</v>
      </c>
    </row>
    <row r="47" spans="1:6">
      <c r="A47" t="s">
        <v>4</v>
      </c>
      <c r="B47" t="s">
        <v>20</v>
      </c>
      <c r="C47" t="s">
        <v>28</v>
      </c>
      <c r="D47" s="23">
        <v>11067313</v>
      </c>
      <c r="E47">
        <v>11.067313</v>
      </c>
    </row>
    <row r="48" spans="1:6">
      <c r="A48" t="s">
        <v>4</v>
      </c>
      <c r="B48" t="s">
        <v>12</v>
      </c>
      <c r="C48" t="s">
        <v>28</v>
      </c>
      <c r="D48" s="23">
        <v>5575475</v>
      </c>
      <c r="E48">
        <v>5.575475</v>
      </c>
    </row>
    <row r="49" spans="1:5">
      <c r="A49" t="s">
        <v>4</v>
      </c>
      <c r="B49" t="s">
        <v>13</v>
      </c>
      <c r="C49" t="s">
        <v>28</v>
      </c>
      <c r="D49" s="23">
        <v>5491838</v>
      </c>
      <c r="E49">
        <v>5.4918380000000004</v>
      </c>
    </row>
    <row r="50" spans="1:5">
      <c r="A50" t="s">
        <v>4</v>
      </c>
      <c r="B50" t="s">
        <v>20</v>
      </c>
      <c r="C50" t="s">
        <v>29</v>
      </c>
      <c r="D50" s="23">
        <v>6134226</v>
      </c>
      <c r="E50">
        <v>6.134226</v>
      </c>
    </row>
    <row r="51" spans="1:5">
      <c r="A51" t="s">
        <v>4</v>
      </c>
      <c r="B51" t="s">
        <v>12</v>
      </c>
      <c r="C51" t="s">
        <v>29</v>
      </c>
      <c r="D51" s="23">
        <v>3112604</v>
      </c>
      <c r="E51">
        <v>3.1126040000000001</v>
      </c>
    </row>
    <row r="52" spans="1:5">
      <c r="A52" t="s">
        <v>4</v>
      </c>
      <c r="B52" t="s">
        <v>13</v>
      </c>
      <c r="C52" t="s">
        <v>29</v>
      </c>
      <c r="D52" s="23">
        <v>3021622</v>
      </c>
      <c r="E52">
        <v>3.0216219999999998</v>
      </c>
    </row>
    <row r="53" spans="1:5">
      <c r="A53" t="s">
        <v>4</v>
      </c>
      <c r="B53" t="s">
        <v>20</v>
      </c>
      <c r="C53" t="s">
        <v>26</v>
      </c>
      <c r="D53" s="23">
        <v>2922202</v>
      </c>
      <c r="E53">
        <v>2.922202</v>
      </c>
    </row>
    <row r="54" spans="1:5">
      <c r="A54" t="s">
        <v>4</v>
      </c>
      <c r="B54" t="s">
        <v>12</v>
      </c>
      <c r="C54" t="s">
        <v>26</v>
      </c>
      <c r="D54" s="23">
        <v>1427285</v>
      </c>
      <c r="E54">
        <v>1.4272849999999999</v>
      </c>
    </row>
    <row r="55" spans="1:5">
      <c r="A55" t="s">
        <v>4</v>
      </c>
      <c r="B55" t="s">
        <v>13</v>
      </c>
      <c r="C55" t="s">
        <v>26</v>
      </c>
      <c r="D55" s="23">
        <v>1494917</v>
      </c>
      <c r="E55">
        <v>1.4949170000000001</v>
      </c>
    </row>
    <row r="56" spans="1:5">
      <c r="A56" t="s">
        <v>4</v>
      </c>
      <c r="B56" t="s">
        <v>20</v>
      </c>
      <c r="C56" t="s">
        <v>18</v>
      </c>
      <c r="D56" s="23">
        <v>6155212</v>
      </c>
      <c r="E56">
        <v>6.1552119999999997</v>
      </c>
    </row>
    <row r="57" spans="1:5">
      <c r="A57" t="s">
        <v>4</v>
      </c>
      <c r="B57" t="s">
        <v>12</v>
      </c>
      <c r="C57" t="s">
        <v>18</v>
      </c>
      <c r="D57" s="23">
        <v>3251068</v>
      </c>
      <c r="E57">
        <v>3.2510680000000001</v>
      </c>
    </row>
    <row r="58" spans="1:5">
      <c r="A58" t="s">
        <v>4</v>
      </c>
      <c r="B58" t="s">
        <v>13</v>
      </c>
      <c r="C58" t="s">
        <v>18</v>
      </c>
      <c r="D58" s="23">
        <v>2904144</v>
      </c>
      <c r="E58">
        <v>2.9041440000000001</v>
      </c>
    </row>
    <row r="59" spans="1:5">
      <c r="A59" t="s">
        <v>4</v>
      </c>
      <c r="B59" t="s">
        <v>20</v>
      </c>
      <c r="C59" t="s">
        <v>56</v>
      </c>
      <c r="D59" s="23">
        <v>2408403</v>
      </c>
      <c r="E59">
        <v>2.4084029999999998</v>
      </c>
    </row>
    <row r="60" spans="1:5">
      <c r="A60" t="s">
        <v>4</v>
      </c>
      <c r="B60" t="s">
        <v>12</v>
      </c>
      <c r="C60" t="s">
        <v>56</v>
      </c>
      <c r="D60" s="23">
        <v>1524261</v>
      </c>
      <c r="E60">
        <v>1.5242610000000001</v>
      </c>
    </row>
    <row r="61" spans="1:5">
      <c r="A61" t="s">
        <v>4</v>
      </c>
      <c r="B61" t="s">
        <v>13</v>
      </c>
      <c r="C61" t="s">
        <v>56</v>
      </c>
      <c r="D61" s="23">
        <v>884142</v>
      </c>
      <c r="E61">
        <v>0.88414199999999998</v>
      </c>
    </row>
    <row r="62" spans="1:5">
      <c r="A62" t="s">
        <v>4</v>
      </c>
      <c r="B62" t="s">
        <v>20</v>
      </c>
      <c r="C62" t="s">
        <v>0</v>
      </c>
      <c r="D62" s="23">
        <v>52642452</v>
      </c>
      <c r="E62">
        <v>52.642451999999999</v>
      </c>
    </row>
    <row r="63" spans="1:5">
      <c r="A63" t="s">
        <v>4</v>
      </c>
      <c r="B63" t="s">
        <v>12</v>
      </c>
      <c r="C63" t="s">
        <v>0</v>
      </c>
      <c r="D63" s="23">
        <v>26765208</v>
      </c>
      <c r="E63">
        <v>26.765208000000001</v>
      </c>
    </row>
    <row r="64" spans="1:5">
      <c r="A64" t="s">
        <v>4</v>
      </c>
      <c r="B64" t="s">
        <v>13</v>
      </c>
      <c r="C64" t="s">
        <v>0</v>
      </c>
      <c r="D64" s="23">
        <v>25877244</v>
      </c>
      <c r="E64">
        <v>25.877244000000001</v>
      </c>
    </row>
    <row r="65" spans="1:5">
      <c r="A65" t="s">
        <v>4</v>
      </c>
      <c r="B65" t="s">
        <v>20</v>
      </c>
      <c r="C65" t="s">
        <v>15</v>
      </c>
      <c r="D65" s="23">
        <v>672051</v>
      </c>
      <c r="E65">
        <v>0.67205099999999995</v>
      </c>
    </row>
    <row r="66" spans="1:5">
      <c r="A66" t="s">
        <v>4</v>
      </c>
      <c r="B66" t="s">
        <v>12</v>
      </c>
      <c r="C66" t="s">
        <v>15</v>
      </c>
      <c r="D66" s="23">
        <v>327860</v>
      </c>
      <c r="E66">
        <v>0.32785999999999998</v>
      </c>
    </row>
    <row r="67" spans="1:5">
      <c r="A67" t="s">
        <v>4</v>
      </c>
      <c r="B67" t="s">
        <v>13</v>
      </c>
      <c r="C67" t="s">
        <v>15</v>
      </c>
      <c r="D67" s="23">
        <v>344191</v>
      </c>
      <c r="E67">
        <v>0.34419100000000002</v>
      </c>
    </row>
    <row r="68" spans="1:5">
      <c r="A68" t="s">
        <v>5</v>
      </c>
      <c r="B68" t="s">
        <v>20</v>
      </c>
      <c r="C68" t="s">
        <v>25</v>
      </c>
      <c r="D68" s="23">
        <v>3285600</v>
      </c>
      <c r="E68">
        <v>3.2856000000000001</v>
      </c>
    </row>
    <row r="69" spans="1:5">
      <c r="A69" t="s">
        <v>5</v>
      </c>
      <c r="B69" t="s">
        <v>12</v>
      </c>
      <c r="C69" t="s">
        <v>25</v>
      </c>
      <c r="D69" s="23">
        <v>1604600</v>
      </c>
      <c r="E69">
        <v>1.6046</v>
      </c>
    </row>
    <row r="70" spans="1:5">
      <c r="A70" t="s">
        <v>5</v>
      </c>
      <c r="B70" t="s">
        <v>13</v>
      </c>
      <c r="C70" t="s">
        <v>25</v>
      </c>
      <c r="D70" s="23">
        <v>1680900</v>
      </c>
      <c r="E70">
        <v>1.6809000000000001</v>
      </c>
    </row>
    <row r="71" spans="1:5">
      <c r="A71" t="s">
        <v>5</v>
      </c>
      <c r="B71" t="s">
        <v>20</v>
      </c>
      <c r="C71" t="s">
        <v>16</v>
      </c>
      <c r="D71" s="23">
        <v>3771500</v>
      </c>
      <c r="E71">
        <v>3.7715000000000001</v>
      </c>
    </row>
    <row r="72" spans="1:5">
      <c r="A72" t="s">
        <v>5</v>
      </c>
      <c r="B72" t="s">
        <v>12</v>
      </c>
      <c r="C72" t="s">
        <v>16</v>
      </c>
      <c r="D72" s="23">
        <v>1837400</v>
      </c>
      <c r="E72">
        <v>1.8373999999999999</v>
      </c>
    </row>
    <row r="73" spans="1:5">
      <c r="A73" t="s">
        <v>5</v>
      </c>
      <c r="B73" t="s">
        <v>13</v>
      </c>
      <c r="C73" t="s">
        <v>16</v>
      </c>
      <c r="D73" s="23">
        <v>1934200</v>
      </c>
      <c r="E73">
        <v>1.9341999999999999</v>
      </c>
    </row>
    <row r="74" spans="1:5">
      <c r="A74" t="s">
        <v>5</v>
      </c>
      <c r="B74" t="s">
        <v>20</v>
      </c>
      <c r="C74" t="s">
        <v>17</v>
      </c>
      <c r="D74" s="23">
        <v>5633100</v>
      </c>
      <c r="E74">
        <v>5.6330999999999998</v>
      </c>
    </row>
    <row r="75" spans="1:5">
      <c r="A75" t="s">
        <v>5</v>
      </c>
      <c r="B75" t="s">
        <v>12</v>
      </c>
      <c r="C75" t="s">
        <v>17</v>
      </c>
      <c r="D75" s="23">
        <v>2778200</v>
      </c>
      <c r="E75">
        <v>2.7782</v>
      </c>
    </row>
    <row r="76" spans="1:5">
      <c r="A76" t="s">
        <v>5</v>
      </c>
      <c r="B76" t="s">
        <v>13</v>
      </c>
      <c r="C76" t="s">
        <v>17</v>
      </c>
      <c r="D76" s="23">
        <v>2854700</v>
      </c>
      <c r="E76">
        <v>2.8546999999999998</v>
      </c>
    </row>
    <row r="77" spans="1:5">
      <c r="A77" t="s">
        <v>5</v>
      </c>
      <c r="B77" t="s">
        <v>20</v>
      </c>
      <c r="C77" t="s">
        <v>27</v>
      </c>
      <c r="D77" s="23">
        <v>10708800</v>
      </c>
      <c r="E77">
        <v>10.7088</v>
      </c>
    </row>
    <row r="78" spans="1:5">
      <c r="A78" t="s">
        <v>5</v>
      </c>
      <c r="B78" t="s">
        <v>12</v>
      </c>
      <c r="C78" t="s">
        <v>27</v>
      </c>
      <c r="D78" s="23">
        <v>5361800</v>
      </c>
      <c r="E78">
        <v>5.3617999999999997</v>
      </c>
    </row>
    <row r="79" spans="1:5">
      <c r="A79" t="s">
        <v>5</v>
      </c>
      <c r="B79" t="s">
        <v>13</v>
      </c>
      <c r="C79" t="s">
        <v>27</v>
      </c>
      <c r="D79" s="23">
        <v>5346900</v>
      </c>
      <c r="E79">
        <v>5.3468999999999998</v>
      </c>
    </row>
    <row r="80" spans="1:5">
      <c r="A80" t="s">
        <v>5</v>
      </c>
      <c r="B80" t="s">
        <v>20</v>
      </c>
      <c r="C80" t="s">
        <v>28</v>
      </c>
      <c r="D80" s="23">
        <v>11196200</v>
      </c>
      <c r="E80">
        <v>11.196199999999999</v>
      </c>
    </row>
    <row r="81" spans="1:5">
      <c r="A81" t="s">
        <v>5</v>
      </c>
      <c r="B81" t="s">
        <v>12</v>
      </c>
      <c r="C81" t="s">
        <v>28</v>
      </c>
      <c r="D81" s="23">
        <v>5649000</v>
      </c>
      <c r="E81">
        <v>5.649</v>
      </c>
    </row>
    <row r="82" spans="1:5">
      <c r="A82" t="s">
        <v>5</v>
      </c>
      <c r="B82" t="s">
        <v>13</v>
      </c>
      <c r="C82" t="s">
        <v>28</v>
      </c>
      <c r="D82" s="23">
        <v>5547000</v>
      </c>
      <c r="E82">
        <v>5.5469999999999997</v>
      </c>
    </row>
    <row r="83" spans="1:5">
      <c r="A83" t="s">
        <v>5</v>
      </c>
      <c r="B83" t="s">
        <v>20</v>
      </c>
      <c r="C83" t="s">
        <v>29</v>
      </c>
      <c r="D83" s="23">
        <v>6165600</v>
      </c>
      <c r="E83">
        <v>6.1656000000000004</v>
      </c>
    </row>
    <row r="84" spans="1:5">
      <c r="A84" t="s">
        <v>5</v>
      </c>
      <c r="B84" t="s">
        <v>12</v>
      </c>
      <c r="C84" t="s">
        <v>29</v>
      </c>
      <c r="D84" s="23">
        <v>3129100</v>
      </c>
      <c r="E84">
        <v>3.1291000000000002</v>
      </c>
    </row>
    <row r="85" spans="1:5">
      <c r="A85" t="s">
        <v>5</v>
      </c>
      <c r="B85" t="s">
        <v>13</v>
      </c>
      <c r="C85" t="s">
        <v>29</v>
      </c>
      <c r="D85" s="23">
        <v>3036600</v>
      </c>
      <c r="E85">
        <v>3.0366</v>
      </c>
    </row>
    <row r="86" spans="1:5">
      <c r="A86" t="s">
        <v>5</v>
      </c>
      <c r="B86" t="s">
        <v>20</v>
      </c>
      <c r="C86" t="s">
        <v>26</v>
      </c>
      <c r="D86" s="23">
        <v>2937500</v>
      </c>
      <c r="E86">
        <v>2.9375</v>
      </c>
    </row>
    <row r="87" spans="1:5">
      <c r="A87" t="s">
        <v>5</v>
      </c>
      <c r="B87" t="s">
        <v>12</v>
      </c>
      <c r="C87" t="s">
        <v>26</v>
      </c>
      <c r="D87" s="23">
        <v>1434200</v>
      </c>
      <c r="E87">
        <v>1.4341999999999999</v>
      </c>
    </row>
    <row r="88" spans="1:5">
      <c r="A88" t="s">
        <v>5</v>
      </c>
      <c r="B88" t="s">
        <v>13</v>
      </c>
      <c r="C88" t="s">
        <v>26</v>
      </c>
      <c r="D88" s="23">
        <v>1503200</v>
      </c>
      <c r="E88">
        <v>1.5032000000000001</v>
      </c>
    </row>
    <row r="89" spans="1:5">
      <c r="A89" t="s">
        <v>5</v>
      </c>
      <c r="B89" t="s">
        <v>20</v>
      </c>
      <c r="C89" t="s">
        <v>18</v>
      </c>
      <c r="D89" s="23">
        <v>6270600</v>
      </c>
      <c r="E89">
        <v>6.2706</v>
      </c>
    </row>
    <row r="90" spans="1:5">
      <c r="A90" t="s">
        <v>5</v>
      </c>
      <c r="B90" t="s">
        <v>12</v>
      </c>
      <c r="C90" t="s">
        <v>18</v>
      </c>
      <c r="D90" s="23">
        <v>3303300</v>
      </c>
      <c r="E90">
        <v>3.3033000000000001</v>
      </c>
    </row>
    <row r="91" spans="1:5">
      <c r="A91" t="s">
        <v>5</v>
      </c>
      <c r="B91" t="s">
        <v>13</v>
      </c>
      <c r="C91" t="s">
        <v>18</v>
      </c>
      <c r="D91" s="23">
        <v>2967400</v>
      </c>
      <c r="E91">
        <v>2.9674</v>
      </c>
    </row>
    <row r="92" spans="1:5">
      <c r="A92" t="s">
        <v>5</v>
      </c>
      <c r="B92" t="s">
        <v>20</v>
      </c>
      <c r="C92" t="s">
        <v>56</v>
      </c>
      <c r="D92" s="23">
        <v>2459100</v>
      </c>
      <c r="E92">
        <v>2.4590999999999998</v>
      </c>
    </row>
    <row r="93" spans="1:5">
      <c r="A93" t="s">
        <v>5</v>
      </c>
      <c r="B93" t="s">
        <v>12</v>
      </c>
      <c r="C93" t="s">
        <v>56</v>
      </c>
      <c r="D93" s="23">
        <v>1545100</v>
      </c>
      <c r="E93">
        <v>1.5450999999999999</v>
      </c>
    </row>
    <row r="94" spans="1:5">
      <c r="A94" t="s">
        <v>5</v>
      </c>
      <c r="B94" t="s">
        <v>13</v>
      </c>
      <c r="C94" t="s">
        <v>56</v>
      </c>
      <c r="D94" s="23">
        <v>914100</v>
      </c>
      <c r="E94">
        <v>0.91410000000000002</v>
      </c>
    </row>
    <row r="95" spans="1:5">
      <c r="A95" t="s">
        <v>5</v>
      </c>
      <c r="B95" t="s">
        <v>20</v>
      </c>
      <c r="C95" t="s">
        <v>0</v>
      </c>
      <c r="D95" s="23">
        <v>53107200</v>
      </c>
      <c r="E95">
        <v>53.107199999999999</v>
      </c>
    </row>
    <row r="96" spans="1:5">
      <c r="A96" t="s">
        <v>5</v>
      </c>
      <c r="B96" t="s">
        <v>12</v>
      </c>
      <c r="C96" t="s">
        <v>0</v>
      </c>
      <c r="D96" s="23">
        <v>26974000</v>
      </c>
      <c r="E96">
        <v>26.974</v>
      </c>
    </row>
    <row r="97" spans="1:5">
      <c r="A97" t="s">
        <v>5</v>
      </c>
      <c r="B97" t="s">
        <v>13</v>
      </c>
      <c r="C97" t="s">
        <v>0</v>
      </c>
      <c r="D97" s="23">
        <v>26133200</v>
      </c>
      <c r="E97">
        <v>26.133199999999999</v>
      </c>
    </row>
    <row r="98" spans="1:5">
      <c r="A98" t="s">
        <v>5</v>
      </c>
      <c r="B98" t="s">
        <v>20</v>
      </c>
      <c r="C98" t="s">
        <v>15</v>
      </c>
      <c r="D98" s="23">
        <v>679100</v>
      </c>
      <c r="E98">
        <v>0.67910000000000004</v>
      </c>
    </row>
    <row r="99" spans="1:5">
      <c r="A99" t="s">
        <v>5</v>
      </c>
      <c r="B99" t="s">
        <v>12</v>
      </c>
      <c r="C99" t="s">
        <v>15</v>
      </c>
      <c r="D99" s="23">
        <v>331200</v>
      </c>
      <c r="E99">
        <v>0.33119999999999999</v>
      </c>
    </row>
    <row r="100" spans="1:5">
      <c r="A100" t="s">
        <v>5</v>
      </c>
      <c r="B100" t="s">
        <v>13</v>
      </c>
      <c r="C100" t="s">
        <v>15</v>
      </c>
      <c r="D100" s="23">
        <v>347900</v>
      </c>
      <c r="E100">
        <v>0.34789999999999999</v>
      </c>
    </row>
    <row r="101" spans="1:5">
      <c r="A101" t="s">
        <v>6</v>
      </c>
      <c r="B101" t="s">
        <v>20</v>
      </c>
      <c r="C101" t="s">
        <v>25</v>
      </c>
      <c r="D101" s="23">
        <v>3348388</v>
      </c>
      <c r="E101">
        <v>3.3483879999999999</v>
      </c>
    </row>
    <row r="102" spans="1:5">
      <c r="A102" t="s">
        <v>6</v>
      </c>
      <c r="B102" t="s">
        <v>12</v>
      </c>
      <c r="C102" t="s">
        <v>25</v>
      </c>
      <c r="D102" s="23">
        <v>1634444</v>
      </c>
      <c r="E102">
        <v>1.634444</v>
      </c>
    </row>
    <row r="103" spans="1:5">
      <c r="A103" t="s">
        <v>6</v>
      </c>
      <c r="B103" t="s">
        <v>13</v>
      </c>
      <c r="C103" t="s">
        <v>25</v>
      </c>
      <c r="D103" s="23">
        <v>1713944</v>
      </c>
      <c r="E103">
        <v>1.7139439999999999</v>
      </c>
    </row>
    <row r="104" spans="1:5">
      <c r="A104" t="s">
        <v>6</v>
      </c>
      <c r="B104" t="s">
        <v>20</v>
      </c>
      <c r="C104" t="s">
        <v>16</v>
      </c>
      <c r="D104" s="23">
        <v>3728232</v>
      </c>
      <c r="E104">
        <v>3.7282320000000002</v>
      </c>
    </row>
    <row r="105" spans="1:5">
      <c r="A105" t="s">
        <v>6</v>
      </c>
      <c r="B105" t="s">
        <v>12</v>
      </c>
      <c r="C105" t="s">
        <v>16</v>
      </c>
      <c r="D105" s="23">
        <v>1817418</v>
      </c>
      <c r="E105">
        <v>1.817418</v>
      </c>
    </row>
    <row r="106" spans="1:5">
      <c r="A106" t="s">
        <v>6</v>
      </c>
      <c r="B106" t="s">
        <v>13</v>
      </c>
      <c r="C106" t="s">
        <v>16</v>
      </c>
      <c r="D106" s="23">
        <v>1910814</v>
      </c>
      <c r="E106">
        <v>1.910814</v>
      </c>
    </row>
    <row r="107" spans="1:5">
      <c r="A107" t="s">
        <v>6</v>
      </c>
      <c r="B107" t="s">
        <v>20</v>
      </c>
      <c r="C107" t="s">
        <v>17</v>
      </c>
      <c r="D107" s="23">
        <v>5616123</v>
      </c>
      <c r="E107">
        <v>5.616123</v>
      </c>
    </row>
    <row r="108" spans="1:5">
      <c r="A108" t="s">
        <v>6</v>
      </c>
      <c r="B108" t="s">
        <v>12</v>
      </c>
      <c r="C108" t="s">
        <v>17</v>
      </c>
      <c r="D108" s="23">
        <v>2760814</v>
      </c>
      <c r="E108">
        <v>2.7608139999999999</v>
      </c>
    </row>
    <row r="109" spans="1:5">
      <c r="A109" t="s">
        <v>6</v>
      </c>
      <c r="B109" t="s">
        <v>13</v>
      </c>
      <c r="C109" t="s">
        <v>17</v>
      </c>
      <c r="D109" s="23">
        <v>2855309</v>
      </c>
      <c r="E109">
        <v>2.8553090000000001</v>
      </c>
    </row>
    <row r="110" spans="1:5">
      <c r="A110" t="s">
        <v>6</v>
      </c>
      <c r="B110" t="s">
        <v>20</v>
      </c>
      <c r="C110" t="s">
        <v>27</v>
      </c>
      <c r="D110" s="23">
        <v>10690147</v>
      </c>
      <c r="E110">
        <v>10.690147</v>
      </c>
    </row>
    <row r="111" spans="1:5">
      <c r="A111" t="s">
        <v>6</v>
      </c>
      <c r="B111" t="s">
        <v>12</v>
      </c>
      <c r="C111" t="s">
        <v>27</v>
      </c>
      <c r="D111" s="23">
        <v>5359329</v>
      </c>
      <c r="E111">
        <v>5.3593289999999998</v>
      </c>
    </row>
    <row r="112" spans="1:5">
      <c r="A112" t="s">
        <v>6</v>
      </c>
      <c r="B112" t="s">
        <v>13</v>
      </c>
      <c r="C112" t="s">
        <v>27</v>
      </c>
      <c r="D112" s="23">
        <v>5330818</v>
      </c>
      <c r="E112">
        <v>5.3308179999999998</v>
      </c>
    </row>
    <row r="113" spans="1:5">
      <c r="A113" t="s">
        <v>6</v>
      </c>
      <c r="B113" t="s">
        <v>20</v>
      </c>
      <c r="C113" t="s">
        <v>28</v>
      </c>
      <c r="D113" s="23">
        <v>11287845</v>
      </c>
      <c r="E113">
        <v>11.287845000000001</v>
      </c>
    </row>
    <row r="114" spans="1:5">
      <c r="A114" t="s">
        <v>6</v>
      </c>
      <c r="B114" t="s">
        <v>12</v>
      </c>
      <c r="C114" t="s">
        <v>28</v>
      </c>
      <c r="D114" s="23">
        <v>5698646</v>
      </c>
      <c r="E114">
        <v>5.6986460000000001</v>
      </c>
    </row>
    <row r="115" spans="1:5">
      <c r="A115" t="s">
        <v>6</v>
      </c>
      <c r="B115" t="s">
        <v>13</v>
      </c>
      <c r="C115" t="s">
        <v>28</v>
      </c>
      <c r="D115" s="23">
        <v>5589199</v>
      </c>
      <c r="E115">
        <v>5.5891989999999998</v>
      </c>
    </row>
    <row r="116" spans="1:5">
      <c r="A116" t="s">
        <v>6</v>
      </c>
      <c r="B116" t="s">
        <v>20</v>
      </c>
      <c r="C116" t="s">
        <v>29</v>
      </c>
      <c r="D116" s="23">
        <v>6066563</v>
      </c>
      <c r="E116">
        <v>6.0665630000000004</v>
      </c>
    </row>
    <row r="117" spans="1:5">
      <c r="A117" t="s">
        <v>6</v>
      </c>
      <c r="B117" t="s">
        <v>12</v>
      </c>
      <c r="C117" t="s">
        <v>29</v>
      </c>
      <c r="D117" s="23">
        <v>3080528</v>
      </c>
      <c r="E117">
        <v>3.0805280000000002</v>
      </c>
    </row>
    <row r="118" spans="1:5">
      <c r="A118" t="s">
        <v>6</v>
      </c>
      <c r="B118" t="s">
        <v>13</v>
      </c>
      <c r="C118" t="s">
        <v>29</v>
      </c>
      <c r="D118" s="23">
        <v>2986035</v>
      </c>
      <c r="E118">
        <v>2.9860350000000002</v>
      </c>
    </row>
    <row r="119" spans="1:5">
      <c r="A119" t="s">
        <v>6</v>
      </c>
      <c r="B119" t="s">
        <v>20</v>
      </c>
      <c r="C119" t="s">
        <v>26</v>
      </c>
      <c r="D119" s="23">
        <v>3003482</v>
      </c>
      <c r="E119">
        <v>3.003482</v>
      </c>
    </row>
    <row r="120" spans="1:5">
      <c r="A120" t="s">
        <v>6</v>
      </c>
      <c r="B120" t="s">
        <v>12</v>
      </c>
      <c r="C120" t="s">
        <v>26</v>
      </c>
      <c r="D120" s="23">
        <v>1466070</v>
      </c>
      <c r="E120">
        <v>1.46607</v>
      </c>
    </row>
    <row r="121" spans="1:5">
      <c r="A121" t="s">
        <v>6</v>
      </c>
      <c r="B121" t="s">
        <v>13</v>
      </c>
      <c r="C121" t="s">
        <v>26</v>
      </c>
      <c r="D121" s="23">
        <v>1537412</v>
      </c>
      <c r="E121">
        <v>1.537412</v>
      </c>
    </row>
    <row r="122" spans="1:5">
      <c r="A122" t="s">
        <v>6</v>
      </c>
      <c r="B122" t="s">
        <v>20</v>
      </c>
      <c r="C122" t="s">
        <v>18</v>
      </c>
      <c r="D122" s="23">
        <v>6548580</v>
      </c>
      <c r="E122">
        <v>6.5485800000000003</v>
      </c>
    </row>
    <row r="123" spans="1:5">
      <c r="A123" t="s">
        <v>6</v>
      </c>
      <c r="B123" t="s">
        <v>12</v>
      </c>
      <c r="C123" t="s">
        <v>18</v>
      </c>
      <c r="D123" s="23">
        <v>3440396</v>
      </c>
      <c r="E123">
        <v>3.4403959999999998</v>
      </c>
    </row>
    <row r="124" spans="1:5">
      <c r="A124" t="s">
        <v>6</v>
      </c>
      <c r="B124" t="s">
        <v>13</v>
      </c>
      <c r="C124" t="s">
        <v>18</v>
      </c>
      <c r="D124" s="23">
        <v>3108184</v>
      </c>
      <c r="E124">
        <v>3.1081840000000001</v>
      </c>
    </row>
    <row r="125" spans="1:5">
      <c r="A125" t="s">
        <v>6</v>
      </c>
      <c r="B125" t="s">
        <v>20</v>
      </c>
      <c r="C125" t="s">
        <v>56</v>
      </c>
      <c r="D125" s="23">
        <v>2507928</v>
      </c>
      <c r="E125">
        <v>2.5079280000000002</v>
      </c>
    </row>
    <row r="126" spans="1:5">
      <c r="A126" t="s">
        <v>6</v>
      </c>
      <c r="B126" t="s">
        <v>12</v>
      </c>
      <c r="C126" t="s">
        <v>56</v>
      </c>
      <c r="D126" s="23">
        <v>1562974</v>
      </c>
      <c r="E126">
        <v>1.5629740000000001</v>
      </c>
    </row>
    <row r="127" spans="1:5">
      <c r="A127" t="s">
        <v>6</v>
      </c>
      <c r="B127" t="s">
        <v>13</v>
      </c>
      <c r="C127" t="s">
        <v>56</v>
      </c>
      <c r="D127" s="23">
        <v>944954</v>
      </c>
      <c r="E127">
        <v>0.94495399999999996</v>
      </c>
    </row>
    <row r="128" spans="1:5">
      <c r="A128" t="s">
        <v>6</v>
      </c>
      <c r="B128" t="s">
        <v>20</v>
      </c>
      <c r="C128" t="s">
        <v>0</v>
      </c>
      <c r="D128" s="23">
        <v>53493729</v>
      </c>
      <c r="E128">
        <v>53.493729000000002</v>
      </c>
    </row>
    <row r="129" spans="1:5">
      <c r="A129" t="s">
        <v>6</v>
      </c>
      <c r="B129" t="s">
        <v>12</v>
      </c>
      <c r="C129" t="s">
        <v>0</v>
      </c>
      <c r="D129" s="23">
        <v>27160281</v>
      </c>
      <c r="E129">
        <v>27.160281000000001</v>
      </c>
    </row>
    <row r="130" spans="1:5">
      <c r="A130" t="s">
        <v>6</v>
      </c>
      <c r="B130" t="s">
        <v>13</v>
      </c>
      <c r="C130" t="s">
        <v>0</v>
      </c>
      <c r="D130" s="23">
        <v>26333448</v>
      </c>
      <c r="E130">
        <v>26.333448000000001</v>
      </c>
    </row>
    <row r="131" spans="1:5">
      <c r="A131" t="s">
        <v>6</v>
      </c>
      <c r="B131" t="s">
        <v>20</v>
      </c>
      <c r="C131" t="s">
        <v>15</v>
      </c>
      <c r="D131" s="23">
        <v>696441</v>
      </c>
      <c r="E131">
        <v>0.69644099999999998</v>
      </c>
    </row>
    <row r="132" spans="1:5">
      <c r="A132" t="s">
        <v>6</v>
      </c>
      <c r="B132" t="s">
        <v>12</v>
      </c>
      <c r="C132" t="s">
        <v>15</v>
      </c>
      <c r="D132" s="23">
        <v>339662</v>
      </c>
      <c r="E132">
        <v>0.33966200000000002</v>
      </c>
    </row>
    <row r="133" spans="1:5">
      <c r="A133" t="s">
        <v>6</v>
      </c>
      <c r="B133" t="s">
        <v>13</v>
      </c>
      <c r="C133" t="s">
        <v>15</v>
      </c>
      <c r="D133" s="23">
        <v>356779</v>
      </c>
      <c r="E133">
        <v>0.35677900000000001</v>
      </c>
    </row>
    <row r="134" spans="1:5">
      <c r="A134" t="s">
        <v>7</v>
      </c>
      <c r="B134" t="s">
        <v>20</v>
      </c>
      <c r="C134" t="s">
        <v>25</v>
      </c>
      <c r="D134" s="23">
        <v>3413634</v>
      </c>
      <c r="E134">
        <v>3.4136340000000001</v>
      </c>
    </row>
    <row r="135" spans="1:5">
      <c r="A135" t="s">
        <v>7</v>
      </c>
      <c r="B135" t="s">
        <v>12</v>
      </c>
      <c r="C135" t="s">
        <v>25</v>
      </c>
      <c r="D135" s="23">
        <v>1665788</v>
      </c>
      <c r="E135">
        <v>1.665788</v>
      </c>
    </row>
    <row r="136" spans="1:5">
      <c r="A136" t="s">
        <v>7</v>
      </c>
      <c r="B136" t="s">
        <v>13</v>
      </c>
      <c r="C136" t="s">
        <v>25</v>
      </c>
      <c r="D136" s="23">
        <v>1747846</v>
      </c>
      <c r="E136">
        <v>1.747846</v>
      </c>
    </row>
    <row r="137" spans="1:5">
      <c r="A137" t="s">
        <v>7</v>
      </c>
      <c r="B137" t="s">
        <v>20</v>
      </c>
      <c r="C137" t="s">
        <v>16</v>
      </c>
      <c r="D137" s="23">
        <v>3669926</v>
      </c>
      <c r="E137">
        <v>3.6699259999999998</v>
      </c>
    </row>
    <row r="138" spans="1:5">
      <c r="A138" t="s">
        <v>7</v>
      </c>
      <c r="B138" t="s">
        <v>12</v>
      </c>
      <c r="C138" t="s">
        <v>16</v>
      </c>
      <c r="D138" s="23">
        <v>1790812</v>
      </c>
      <c r="E138">
        <v>1.7908120000000001</v>
      </c>
    </row>
    <row r="139" spans="1:5">
      <c r="A139" t="s">
        <v>7</v>
      </c>
      <c r="B139" t="s">
        <v>13</v>
      </c>
      <c r="C139" t="s">
        <v>16</v>
      </c>
      <c r="D139" s="23">
        <v>1879114</v>
      </c>
      <c r="E139">
        <v>1.879114</v>
      </c>
    </row>
    <row r="140" spans="1:5">
      <c r="A140" t="s">
        <v>7</v>
      </c>
      <c r="B140" t="s">
        <v>20</v>
      </c>
      <c r="C140" t="s">
        <v>17</v>
      </c>
      <c r="D140" s="23">
        <v>5579829</v>
      </c>
      <c r="E140">
        <v>5.5798290000000001</v>
      </c>
    </row>
    <row r="141" spans="1:5">
      <c r="A141" t="s">
        <v>7</v>
      </c>
      <c r="B141" t="s">
        <v>12</v>
      </c>
      <c r="C141" t="s">
        <v>17</v>
      </c>
      <c r="D141" s="23">
        <v>2735118</v>
      </c>
      <c r="E141">
        <v>2.7351179999999999</v>
      </c>
    </row>
    <row r="142" spans="1:5">
      <c r="A142" t="s">
        <v>7</v>
      </c>
      <c r="B142" t="s">
        <v>13</v>
      </c>
      <c r="C142" t="s">
        <v>17</v>
      </c>
      <c r="D142" s="23">
        <v>2844711</v>
      </c>
      <c r="E142">
        <v>2.8447110000000002</v>
      </c>
    </row>
    <row r="143" spans="1:5">
      <c r="A143" t="s">
        <v>7</v>
      </c>
      <c r="B143" t="s">
        <v>20</v>
      </c>
      <c r="C143" t="s">
        <v>27</v>
      </c>
      <c r="D143" s="23">
        <v>10736531</v>
      </c>
      <c r="E143">
        <v>10.736530999999999</v>
      </c>
    </row>
    <row r="144" spans="1:5">
      <c r="A144" t="s">
        <v>7</v>
      </c>
      <c r="B144" t="s">
        <v>12</v>
      </c>
      <c r="C144" t="s">
        <v>27</v>
      </c>
      <c r="D144" s="23">
        <v>5382715</v>
      </c>
      <c r="E144">
        <v>5.3827150000000001</v>
      </c>
    </row>
    <row r="145" spans="1:5">
      <c r="A145" t="s">
        <v>7</v>
      </c>
      <c r="B145" t="s">
        <v>13</v>
      </c>
      <c r="C145" t="s">
        <v>27</v>
      </c>
      <c r="D145" s="23">
        <v>5353816</v>
      </c>
      <c r="E145">
        <v>5.3538160000000001</v>
      </c>
    </row>
    <row r="146" spans="1:5">
      <c r="A146" t="s">
        <v>7</v>
      </c>
      <c r="B146" t="s">
        <v>20</v>
      </c>
      <c r="C146" t="s">
        <v>28</v>
      </c>
      <c r="D146" s="23">
        <v>11333180</v>
      </c>
      <c r="E146">
        <v>11.33318</v>
      </c>
    </row>
    <row r="147" spans="1:5">
      <c r="A147" t="s">
        <v>7</v>
      </c>
      <c r="B147" t="s">
        <v>12</v>
      </c>
      <c r="C147" t="s">
        <v>28</v>
      </c>
      <c r="D147" s="23">
        <v>5723060</v>
      </c>
      <c r="E147">
        <v>5.7230600000000003</v>
      </c>
    </row>
    <row r="148" spans="1:5">
      <c r="A148" t="s">
        <v>7</v>
      </c>
      <c r="B148" t="s">
        <v>13</v>
      </c>
      <c r="C148" t="s">
        <v>28</v>
      </c>
      <c r="D148" s="23">
        <v>5610120</v>
      </c>
      <c r="E148">
        <v>5.6101200000000002</v>
      </c>
    </row>
    <row r="149" spans="1:5">
      <c r="A149" t="s">
        <v>7</v>
      </c>
      <c r="B149" t="s">
        <v>20</v>
      </c>
      <c r="C149" t="s">
        <v>29</v>
      </c>
      <c r="D149" s="23">
        <v>6053995</v>
      </c>
      <c r="E149">
        <v>6.0539949999999996</v>
      </c>
    </row>
    <row r="150" spans="1:5">
      <c r="A150" t="s">
        <v>7</v>
      </c>
      <c r="B150" t="s">
        <v>12</v>
      </c>
      <c r="C150" t="s">
        <v>29</v>
      </c>
      <c r="D150" s="23">
        <v>3074408</v>
      </c>
      <c r="E150">
        <v>3.074408</v>
      </c>
    </row>
    <row r="151" spans="1:5">
      <c r="A151" t="s">
        <v>7</v>
      </c>
      <c r="B151" t="s">
        <v>13</v>
      </c>
      <c r="C151" t="s">
        <v>29</v>
      </c>
      <c r="D151" s="23">
        <v>2979587</v>
      </c>
      <c r="E151">
        <v>2.979587</v>
      </c>
    </row>
    <row r="152" spans="1:5">
      <c r="A152" t="s">
        <v>7</v>
      </c>
      <c r="B152" t="s">
        <v>20</v>
      </c>
      <c r="C152" t="s">
        <v>26</v>
      </c>
      <c r="D152" s="23">
        <v>3097012</v>
      </c>
      <c r="E152">
        <v>3.0970119999999999</v>
      </c>
    </row>
    <row r="153" spans="1:5">
      <c r="A153" t="s">
        <v>7</v>
      </c>
      <c r="B153" t="s">
        <v>12</v>
      </c>
      <c r="C153" t="s">
        <v>26</v>
      </c>
      <c r="D153" s="23">
        <v>1511419</v>
      </c>
      <c r="E153">
        <v>1.5114190000000001</v>
      </c>
    </row>
    <row r="154" spans="1:5">
      <c r="A154" t="s">
        <v>7</v>
      </c>
      <c r="B154" t="s">
        <v>13</v>
      </c>
      <c r="C154" t="s">
        <v>26</v>
      </c>
      <c r="D154" s="23">
        <v>1585593</v>
      </c>
      <c r="E154">
        <v>1.585593</v>
      </c>
    </row>
    <row r="155" spans="1:5">
      <c r="A155" t="s">
        <v>7</v>
      </c>
      <c r="B155" t="s">
        <v>20</v>
      </c>
      <c r="C155" t="s">
        <v>18</v>
      </c>
      <c r="D155" s="23">
        <v>6767047</v>
      </c>
      <c r="E155">
        <v>6.7670469999999998</v>
      </c>
    </row>
    <row r="156" spans="1:5">
      <c r="A156" t="s">
        <v>7</v>
      </c>
      <c r="B156" t="s">
        <v>12</v>
      </c>
      <c r="C156" t="s">
        <v>18</v>
      </c>
      <c r="D156" s="23">
        <v>3549515</v>
      </c>
      <c r="E156">
        <v>3.549515</v>
      </c>
    </row>
    <row r="157" spans="1:5">
      <c r="A157" t="s">
        <v>7</v>
      </c>
      <c r="B157" t="s">
        <v>13</v>
      </c>
      <c r="C157" t="s">
        <v>18</v>
      </c>
      <c r="D157" s="23">
        <v>3217532</v>
      </c>
      <c r="E157">
        <v>3.2175319999999998</v>
      </c>
    </row>
    <row r="158" spans="1:5">
      <c r="A158" t="s">
        <v>7</v>
      </c>
      <c r="B158" t="s">
        <v>20</v>
      </c>
      <c r="C158" t="s">
        <v>56</v>
      </c>
      <c r="D158" s="23">
        <v>2538132</v>
      </c>
      <c r="E158">
        <v>2.5381320000000001</v>
      </c>
    </row>
    <row r="159" spans="1:5">
      <c r="A159" t="s">
        <v>7</v>
      </c>
      <c r="B159" t="s">
        <v>12</v>
      </c>
      <c r="C159" t="s">
        <v>56</v>
      </c>
      <c r="D159" s="23">
        <v>1569773</v>
      </c>
      <c r="E159">
        <v>1.5697730000000001</v>
      </c>
    </row>
    <row r="160" spans="1:5">
      <c r="A160" t="s">
        <v>7</v>
      </c>
      <c r="B160" t="s">
        <v>13</v>
      </c>
      <c r="C160" t="s">
        <v>56</v>
      </c>
      <c r="D160" s="23">
        <v>968359</v>
      </c>
      <c r="E160">
        <v>0.96835899999999997</v>
      </c>
    </row>
    <row r="161" spans="1:5">
      <c r="A161" t="s">
        <v>7</v>
      </c>
      <c r="B161" t="s">
        <v>20</v>
      </c>
      <c r="C161" t="s">
        <v>0</v>
      </c>
      <c r="D161" s="23">
        <v>53865817</v>
      </c>
      <c r="E161">
        <v>53.865817</v>
      </c>
    </row>
    <row r="162" spans="1:5">
      <c r="A162" t="s">
        <v>7</v>
      </c>
      <c r="B162" t="s">
        <v>12</v>
      </c>
      <c r="C162" t="s">
        <v>0</v>
      </c>
      <c r="D162" s="23">
        <v>27331848</v>
      </c>
      <c r="E162">
        <v>27.331848000000001</v>
      </c>
    </row>
    <row r="163" spans="1:5">
      <c r="A163" t="s">
        <v>7</v>
      </c>
      <c r="B163" t="s">
        <v>13</v>
      </c>
      <c r="C163" t="s">
        <v>0</v>
      </c>
      <c r="D163" s="23">
        <v>26533969</v>
      </c>
      <c r="E163">
        <v>26.533968999999999</v>
      </c>
    </row>
    <row r="164" spans="1:5">
      <c r="A164" t="s">
        <v>7</v>
      </c>
      <c r="B164" t="s">
        <v>20</v>
      </c>
      <c r="C164" t="s">
        <v>15</v>
      </c>
      <c r="D164" s="23">
        <v>676531</v>
      </c>
      <c r="E164">
        <v>0.67653099999999999</v>
      </c>
    </row>
    <row r="165" spans="1:5">
      <c r="A165" t="s">
        <v>7</v>
      </c>
      <c r="B165" t="s">
        <v>12</v>
      </c>
      <c r="C165" t="s">
        <v>15</v>
      </c>
      <c r="D165" s="23">
        <v>329240</v>
      </c>
      <c r="E165">
        <v>0.32923999999999998</v>
      </c>
    </row>
    <row r="166" spans="1:5">
      <c r="A166" t="s">
        <v>7</v>
      </c>
      <c r="B166" t="s">
        <v>13</v>
      </c>
      <c r="C166" t="s">
        <v>15</v>
      </c>
      <c r="D166" s="23">
        <v>347291</v>
      </c>
      <c r="E166">
        <v>0.34729100000000002</v>
      </c>
    </row>
    <row r="167" spans="1:5">
      <c r="A167" t="s">
        <v>8</v>
      </c>
      <c r="B167" t="s">
        <v>20</v>
      </c>
      <c r="C167" t="s">
        <v>25</v>
      </c>
      <c r="D167" s="23">
        <v>3440730</v>
      </c>
      <c r="E167">
        <v>3.4407299999999998</v>
      </c>
    </row>
    <row r="168" spans="1:5">
      <c r="A168" t="s">
        <v>8</v>
      </c>
      <c r="B168" t="s">
        <v>12</v>
      </c>
      <c r="C168" t="s">
        <v>25</v>
      </c>
      <c r="D168" s="23">
        <v>1678528</v>
      </c>
      <c r="E168">
        <v>1.678528</v>
      </c>
    </row>
    <row r="169" spans="1:5">
      <c r="A169" t="s">
        <v>8</v>
      </c>
      <c r="B169" t="s">
        <v>13</v>
      </c>
      <c r="C169" t="s">
        <v>25</v>
      </c>
      <c r="D169" s="23">
        <v>1762202</v>
      </c>
      <c r="E169">
        <v>1.762202</v>
      </c>
    </row>
    <row r="170" spans="1:5">
      <c r="A170" t="s">
        <v>8</v>
      </c>
      <c r="B170" t="s">
        <v>20</v>
      </c>
      <c r="C170" t="s">
        <v>16</v>
      </c>
      <c r="D170" s="23">
        <v>3629165</v>
      </c>
      <c r="E170">
        <v>3.629165</v>
      </c>
    </row>
    <row r="171" spans="1:5">
      <c r="A171" t="s">
        <v>8</v>
      </c>
      <c r="B171" t="s">
        <v>12</v>
      </c>
      <c r="C171" t="s">
        <v>16</v>
      </c>
      <c r="D171" s="23">
        <v>1770701</v>
      </c>
      <c r="E171">
        <v>1.7707010000000001</v>
      </c>
    </row>
    <row r="172" spans="1:5">
      <c r="A172" t="s">
        <v>8</v>
      </c>
      <c r="B172" t="s">
        <v>13</v>
      </c>
      <c r="C172" t="s">
        <v>16</v>
      </c>
      <c r="D172" s="23">
        <v>1858464</v>
      </c>
      <c r="E172">
        <v>1.8584639999999999</v>
      </c>
    </row>
    <row r="173" spans="1:5">
      <c r="A173" t="s">
        <v>8</v>
      </c>
      <c r="B173" t="s">
        <v>20</v>
      </c>
      <c r="C173" t="s">
        <v>17</v>
      </c>
      <c r="D173" s="23">
        <v>5575316</v>
      </c>
      <c r="E173">
        <v>5.5753159999999999</v>
      </c>
    </row>
    <row r="174" spans="1:5">
      <c r="A174" t="s">
        <v>8</v>
      </c>
      <c r="B174" t="s">
        <v>12</v>
      </c>
      <c r="C174" t="s">
        <v>17</v>
      </c>
      <c r="D174" s="23">
        <v>2726116</v>
      </c>
      <c r="E174">
        <v>2.7261160000000002</v>
      </c>
    </row>
    <row r="175" spans="1:5">
      <c r="A175" t="s">
        <v>8</v>
      </c>
      <c r="B175" t="s">
        <v>13</v>
      </c>
      <c r="C175" t="s">
        <v>17</v>
      </c>
      <c r="D175" s="23">
        <v>2849200</v>
      </c>
      <c r="E175">
        <v>2.8492000000000002</v>
      </c>
    </row>
    <row r="176" spans="1:5">
      <c r="A176" t="s">
        <v>8</v>
      </c>
      <c r="B176" t="s">
        <v>20</v>
      </c>
      <c r="C176" t="s">
        <v>27</v>
      </c>
      <c r="D176" s="23">
        <v>10821595</v>
      </c>
      <c r="E176">
        <v>10.821595</v>
      </c>
    </row>
    <row r="177" spans="1:5">
      <c r="A177" t="s">
        <v>8</v>
      </c>
      <c r="B177" t="s">
        <v>12</v>
      </c>
      <c r="C177" t="s">
        <v>27</v>
      </c>
      <c r="D177" s="23">
        <v>5421312</v>
      </c>
      <c r="E177">
        <v>5.4213120000000004</v>
      </c>
    </row>
    <row r="178" spans="1:5">
      <c r="A178" t="s">
        <v>8</v>
      </c>
      <c r="B178" t="s">
        <v>13</v>
      </c>
      <c r="C178" t="s">
        <v>27</v>
      </c>
      <c r="D178" s="23">
        <v>5400283</v>
      </c>
      <c r="E178">
        <v>5.4002829999999999</v>
      </c>
    </row>
    <row r="179" spans="1:5">
      <c r="A179" t="s">
        <v>8</v>
      </c>
      <c r="B179" t="s">
        <v>20</v>
      </c>
      <c r="C179" t="s">
        <v>28</v>
      </c>
      <c r="D179" s="23">
        <v>11343055</v>
      </c>
      <c r="E179">
        <v>11.343055</v>
      </c>
    </row>
    <row r="180" spans="1:5">
      <c r="A180" t="s">
        <v>8</v>
      </c>
      <c r="B180" t="s">
        <v>12</v>
      </c>
      <c r="C180" t="s">
        <v>28</v>
      </c>
      <c r="D180" s="23">
        <v>5729564</v>
      </c>
      <c r="E180">
        <v>5.7295639999999999</v>
      </c>
    </row>
    <row r="181" spans="1:5">
      <c r="A181" t="s">
        <v>8</v>
      </c>
      <c r="B181" t="s">
        <v>13</v>
      </c>
      <c r="C181" t="s">
        <v>28</v>
      </c>
      <c r="D181" s="23">
        <v>5613491</v>
      </c>
      <c r="E181">
        <v>5.6134909999999998</v>
      </c>
    </row>
    <row r="182" spans="1:5">
      <c r="A182" t="s">
        <v>8</v>
      </c>
      <c r="B182" t="s">
        <v>20</v>
      </c>
      <c r="C182" t="s">
        <v>29</v>
      </c>
      <c r="D182" s="23">
        <v>6100512</v>
      </c>
      <c r="E182">
        <v>6.1005120000000002</v>
      </c>
    </row>
    <row r="183" spans="1:5">
      <c r="A183" t="s">
        <v>8</v>
      </c>
      <c r="B183" t="s">
        <v>12</v>
      </c>
      <c r="C183" t="s">
        <v>29</v>
      </c>
      <c r="D183" s="23">
        <v>3098279</v>
      </c>
      <c r="E183">
        <v>3.0982789999999998</v>
      </c>
    </row>
    <row r="184" spans="1:5">
      <c r="A184" t="s">
        <v>8</v>
      </c>
      <c r="B184" t="s">
        <v>13</v>
      </c>
      <c r="C184" t="s">
        <v>29</v>
      </c>
      <c r="D184" s="23">
        <v>3002233</v>
      </c>
      <c r="E184">
        <v>3.0022329999999999</v>
      </c>
    </row>
    <row r="185" spans="1:5">
      <c r="A185" t="s">
        <v>8</v>
      </c>
      <c r="B185" t="s">
        <v>20</v>
      </c>
      <c r="C185" t="s">
        <v>26</v>
      </c>
      <c r="D185" s="23">
        <v>3204354</v>
      </c>
      <c r="E185">
        <v>3.2043539999999999</v>
      </c>
    </row>
    <row r="186" spans="1:5">
      <c r="A186" t="s">
        <v>8</v>
      </c>
      <c r="B186" t="s">
        <v>12</v>
      </c>
      <c r="C186" t="s">
        <v>26</v>
      </c>
      <c r="D186" s="23">
        <v>1564029</v>
      </c>
      <c r="E186">
        <v>1.5640289999999999</v>
      </c>
    </row>
    <row r="187" spans="1:5">
      <c r="A187" t="s">
        <v>8</v>
      </c>
      <c r="B187" t="s">
        <v>13</v>
      </c>
      <c r="C187" t="s">
        <v>26</v>
      </c>
      <c r="D187" s="23">
        <v>1640325</v>
      </c>
      <c r="E187">
        <v>1.640325</v>
      </c>
    </row>
    <row r="188" spans="1:5">
      <c r="A188" t="s">
        <v>8</v>
      </c>
      <c r="B188" t="s">
        <v>20</v>
      </c>
      <c r="C188" t="s">
        <v>18</v>
      </c>
      <c r="D188" s="23">
        <v>6947831</v>
      </c>
      <c r="E188">
        <v>6.9478309999999999</v>
      </c>
    </row>
    <row r="189" spans="1:5">
      <c r="A189" t="s">
        <v>8</v>
      </c>
      <c r="B189" t="s">
        <v>12</v>
      </c>
      <c r="C189" t="s">
        <v>18</v>
      </c>
      <c r="D189" s="23">
        <v>3640297</v>
      </c>
      <c r="E189">
        <v>3.6402969999999999</v>
      </c>
    </row>
    <row r="190" spans="1:5">
      <c r="A190" t="s">
        <v>8</v>
      </c>
      <c r="B190" t="s">
        <v>13</v>
      </c>
      <c r="C190" t="s">
        <v>18</v>
      </c>
      <c r="D190" s="23">
        <v>3307534</v>
      </c>
      <c r="E190">
        <v>3.307534</v>
      </c>
    </row>
    <row r="191" spans="1:5">
      <c r="A191" t="s">
        <v>8</v>
      </c>
      <c r="B191" t="s">
        <v>20</v>
      </c>
      <c r="C191" t="s">
        <v>56</v>
      </c>
      <c r="D191" s="23">
        <v>2589877</v>
      </c>
      <c r="E191">
        <v>2.589877</v>
      </c>
    </row>
    <row r="192" spans="1:5">
      <c r="A192" t="s">
        <v>8</v>
      </c>
      <c r="B192" t="s">
        <v>12</v>
      </c>
      <c r="C192" t="s">
        <v>56</v>
      </c>
      <c r="D192" s="23">
        <v>1590733</v>
      </c>
      <c r="E192">
        <v>1.590733</v>
      </c>
    </row>
    <row r="193" spans="1:5">
      <c r="A193" t="s">
        <v>8</v>
      </c>
      <c r="B193" t="s">
        <v>13</v>
      </c>
      <c r="C193" t="s">
        <v>56</v>
      </c>
      <c r="D193" s="23">
        <v>999144</v>
      </c>
      <c r="E193">
        <v>0.99914400000000003</v>
      </c>
    </row>
    <row r="194" spans="1:5">
      <c r="A194" t="s">
        <v>8</v>
      </c>
      <c r="B194" t="s">
        <v>20</v>
      </c>
      <c r="C194" t="s">
        <v>0</v>
      </c>
      <c r="D194" s="23">
        <v>54316618</v>
      </c>
      <c r="E194">
        <v>54.316617999999998</v>
      </c>
    </row>
    <row r="195" spans="1:5">
      <c r="A195" t="s">
        <v>8</v>
      </c>
      <c r="B195" t="s">
        <v>12</v>
      </c>
      <c r="C195" t="s">
        <v>0</v>
      </c>
      <c r="D195" s="22">
        <v>27543422</v>
      </c>
      <c r="E195">
        <v>27.543422</v>
      </c>
    </row>
    <row r="196" spans="1:5">
      <c r="A196" t="s">
        <v>8</v>
      </c>
      <c r="B196" t="s">
        <v>13</v>
      </c>
      <c r="C196" t="s">
        <v>0</v>
      </c>
      <c r="D196" s="23">
        <v>26773196</v>
      </c>
      <c r="E196">
        <v>26.773195999999999</v>
      </c>
    </row>
    <row r="197" spans="1:5">
      <c r="A197" t="s">
        <v>8</v>
      </c>
      <c r="B197" t="s">
        <v>20</v>
      </c>
      <c r="C197" t="s">
        <v>15</v>
      </c>
      <c r="D197" s="23">
        <v>664183</v>
      </c>
      <c r="E197">
        <v>0.66418299999999997</v>
      </c>
    </row>
    <row r="198" spans="1:5">
      <c r="A198" t="s">
        <v>8</v>
      </c>
      <c r="B198" t="s">
        <v>12</v>
      </c>
      <c r="C198" t="s">
        <v>15</v>
      </c>
      <c r="D198" s="22">
        <v>323863</v>
      </c>
      <c r="E198">
        <v>0.32386300000000001</v>
      </c>
    </row>
    <row r="199" spans="1:5">
      <c r="A199" t="s">
        <v>8</v>
      </c>
      <c r="B199" t="s">
        <v>13</v>
      </c>
      <c r="C199" t="s">
        <v>15</v>
      </c>
      <c r="D199" s="23">
        <v>340320</v>
      </c>
      <c r="E199">
        <v>0.34032000000000001</v>
      </c>
    </row>
    <row r="200" spans="1:5">
      <c r="A200" t="s">
        <v>50</v>
      </c>
      <c r="B200" t="s">
        <v>20</v>
      </c>
      <c r="C200" t="s">
        <v>25</v>
      </c>
      <c r="D200" s="23">
        <v>3459314</v>
      </c>
      <c r="E200">
        <v>3.459314</v>
      </c>
    </row>
    <row r="201" spans="1:5">
      <c r="A201" t="s">
        <v>50</v>
      </c>
      <c r="B201" t="s">
        <v>12</v>
      </c>
      <c r="C201" t="s">
        <v>25</v>
      </c>
      <c r="D201" s="23">
        <v>1687375</v>
      </c>
      <c r="E201">
        <v>1.6873750000000001</v>
      </c>
    </row>
    <row r="202" spans="1:5">
      <c r="A202" t="s">
        <v>50</v>
      </c>
      <c r="B202" t="s">
        <v>13</v>
      </c>
      <c r="C202" t="s">
        <v>25</v>
      </c>
      <c r="D202" s="23">
        <v>1771939</v>
      </c>
      <c r="E202">
        <v>1.7719389999999999</v>
      </c>
    </row>
    <row r="203" spans="1:5">
      <c r="A203" t="s">
        <v>50</v>
      </c>
      <c r="B203" t="s">
        <v>20</v>
      </c>
      <c r="C203" t="s">
        <v>16</v>
      </c>
      <c r="D203" s="23">
        <v>3624533</v>
      </c>
      <c r="E203">
        <v>3.624533</v>
      </c>
    </row>
    <row r="204" spans="1:5">
      <c r="A204" t="s">
        <v>50</v>
      </c>
      <c r="B204" t="s">
        <v>12</v>
      </c>
      <c r="C204" t="s">
        <v>16</v>
      </c>
      <c r="D204" s="23">
        <v>1768220</v>
      </c>
      <c r="E204">
        <v>1.7682199999999999</v>
      </c>
    </row>
    <row r="205" spans="1:5">
      <c r="A205" t="s">
        <v>50</v>
      </c>
      <c r="B205" t="s">
        <v>13</v>
      </c>
      <c r="C205" t="s">
        <v>16</v>
      </c>
      <c r="D205" s="23">
        <v>1856313</v>
      </c>
      <c r="E205">
        <v>1.8563130000000001</v>
      </c>
    </row>
    <row r="206" spans="1:5">
      <c r="A206" t="s">
        <v>50</v>
      </c>
      <c r="B206" t="s">
        <v>20</v>
      </c>
      <c r="C206" t="s">
        <v>17</v>
      </c>
      <c r="D206" s="23">
        <v>5561235</v>
      </c>
      <c r="E206">
        <v>5.5612349999999999</v>
      </c>
    </row>
    <row r="207" spans="1:5">
      <c r="A207" t="s">
        <v>50</v>
      </c>
      <c r="B207" t="s">
        <v>12</v>
      </c>
      <c r="C207" t="s">
        <v>17</v>
      </c>
      <c r="D207" s="23">
        <v>2716639</v>
      </c>
      <c r="E207">
        <v>2.7166389999999998</v>
      </c>
    </row>
    <row r="208" spans="1:5">
      <c r="A208" t="s">
        <v>50</v>
      </c>
      <c r="B208" t="s">
        <v>13</v>
      </c>
      <c r="C208" t="s">
        <v>17</v>
      </c>
      <c r="D208" s="23">
        <v>2844596</v>
      </c>
      <c r="E208">
        <v>2.8445960000000001</v>
      </c>
    </row>
    <row r="209" spans="1:5">
      <c r="A209" t="s">
        <v>50</v>
      </c>
      <c r="B209" t="s">
        <v>20</v>
      </c>
      <c r="C209" t="s">
        <v>27</v>
      </c>
      <c r="D209" s="23">
        <v>10956914</v>
      </c>
      <c r="E209">
        <v>10.956913999999999</v>
      </c>
    </row>
    <row r="210" spans="1:5">
      <c r="A210" t="s">
        <v>50</v>
      </c>
      <c r="B210" t="s">
        <v>12</v>
      </c>
      <c r="C210" t="s">
        <v>27</v>
      </c>
      <c r="D210" s="23">
        <v>5481009</v>
      </c>
      <c r="E210">
        <v>5.4810090000000002</v>
      </c>
    </row>
    <row r="211" spans="1:5">
      <c r="A211" t="s">
        <v>50</v>
      </c>
      <c r="B211" t="s">
        <v>13</v>
      </c>
      <c r="C211" t="s">
        <v>27</v>
      </c>
      <c r="D211" s="23">
        <v>5475905</v>
      </c>
      <c r="E211">
        <v>5.475905</v>
      </c>
    </row>
    <row r="212" spans="1:5">
      <c r="A212" t="s">
        <v>50</v>
      </c>
      <c r="B212" t="s">
        <v>20</v>
      </c>
      <c r="C212" t="s">
        <v>28</v>
      </c>
      <c r="D212" s="23">
        <v>11336814</v>
      </c>
      <c r="E212">
        <v>11.336814</v>
      </c>
    </row>
    <row r="213" spans="1:5">
      <c r="A213" t="s">
        <v>50</v>
      </c>
      <c r="B213" t="s">
        <v>12</v>
      </c>
      <c r="C213" t="s">
        <v>28</v>
      </c>
      <c r="D213" s="23">
        <v>5726489</v>
      </c>
      <c r="E213">
        <v>5.7264889999999999</v>
      </c>
    </row>
    <row r="214" spans="1:5">
      <c r="A214" t="s">
        <v>50</v>
      </c>
      <c r="B214" t="s">
        <v>13</v>
      </c>
      <c r="C214" t="s">
        <v>28</v>
      </c>
      <c r="D214" s="23">
        <v>5610325</v>
      </c>
      <c r="E214">
        <v>5.6103249999999996</v>
      </c>
    </row>
    <row r="215" spans="1:5">
      <c r="A215" t="s">
        <v>50</v>
      </c>
      <c r="B215" t="s">
        <v>20</v>
      </c>
      <c r="C215" t="s">
        <v>29</v>
      </c>
      <c r="D215" s="23">
        <v>6183043</v>
      </c>
      <c r="E215">
        <v>6.1830429999999996</v>
      </c>
    </row>
    <row r="216" spans="1:5">
      <c r="A216" t="s">
        <v>50</v>
      </c>
      <c r="B216" t="s">
        <v>12</v>
      </c>
      <c r="C216" t="s">
        <v>29</v>
      </c>
      <c r="D216" s="23">
        <v>3138700</v>
      </c>
      <c r="E216">
        <v>3.1387</v>
      </c>
    </row>
    <row r="217" spans="1:5">
      <c r="A217" t="s">
        <v>50</v>
      </c>
      <c r="B217" t="s">
        <v>13</v>
      </c>
      <c r="C217" t="s">
        <v>29</v>
      </c>
      <c r="D217" s="23">
        <v>3044343</v>
      </c>
      <c r="E217">
        <v>3.044343</v>
      </c>
    </row>
    <row r="218" spans="1:5">
      <c r="A218" t="s">
        <v>50</v>
      </c>
      <c r="B218" t="s">
        <v>20</v>
      </c>
      <c r="C218" t="s">
        <v>26</v>
      </c>
      <c r="D218" s="23">
        <v>3289925</v>
      </c>
      <c r="E218">
        <v>3.2899250000000002</v>
      </c>
    </row>
    <row r="219" spans="1:5">
      <c r="A219" t="s">
        <v>50</v>
      </c>
      <c r="B219" t="s">
        <v>12</v>
      </c>
      <c r="C219" t="s">
        <v>26</v>
      </c>
      <c r="D219" s="23">
        <v>1605490</v>
      </c>
      <c r="E219">
        <v>1.6054900000000001</v>
      </c>
    </row>
    <row r="220" spans="1:5">
      <c r="A220" t="s">
        <v>50</v>
      </c>
      <c r="B220" t="s">
        <v>13</v>
      </c>
      <c r="C220" t="s">
        <v>26</v>
      </c>
      <c r="D220" s="23">
        <v>1684435</v>
      </c>
      <c r="E220">
        <v>1.6844349999999999</v>
      </c>
    </row>
    <row r="221" spans="1:5">
      <c r="A221" t="s">
        <v>50</v>
      </c>
      <c r="B221" t="s">
        <v>20</v>
      </c>
      <c r="C221" t="s">
        <v>18</v>
      </c>
      <c r="D221" s="23">
        <v>7089983</v>
      </c>
      <c r="E221">
        <v>7.0899830000000001</v>
      </c>
    </row>
    <row r="222" spans="1:5">
      <c r="A222" t="s">
        <v>50</v>
      </c>
      <c r="B222" t="s">
        <v>12</v>
      </c>
      <c r="C222" t="s">
        <v>18</v>
      </c>
      <c r="D222" s="23">
        <v>3713071</v>
      </c>
      <c r="E222">
        <v>3.7130709999999998</v>
      </c>
    </row>
    <row r="223" spans="1:5">
      <c r="A223" t="s">
        <v>50</v>
      </c>
      <c r="B223" t="s">
        <v>13</v>
      </c>
      <c r="C223" t="s">
        <v>18</v>
      </c>
      <c r="D223" s="23">
        <v>3376912</v>
      </c>
      <c r="E223">
        <v>3.3769119999999999</v>
      </c>
    </row>
    <row r="224" spans="1:5">
      <c r="A224" t="s">
        <v>50</v>
      </c>
      <c r="B224" t="s">
        <v>20</v>
      </c>
      <c r="C224" t="s">
        <v>56</v>
      </c>
      <c r="D224" s="23">
        <v>2621589</v>
      </c>
      <c r="E224">
        <v>2.6215890000000002</v>
      </c>
    </row>
    <row r="225" spans="1:6">
      <c r="A225" t="s">
        <v>50</v>
      </c>
      <c r="B225" t="s">
        <v>12</v>
      </c>
      <c r="C225" t="s">
        <v>56</v>
      </c>
      <c r="D225" s="23">
        <v>1597300</v>
      </c>
      <c r="E225">
        <v>1.5972999999999999</v>
      </c>
    </row>
    <row r="226" spans="1:6">
      <c r="A226" t="s">
        <v>50</v>
      </c>
      <c r="B226" t="s">
        <v>13</v>
      </c>
      <c r="C226" t="s">
        <v>56</v>
      </c>
      <c r="D226" s="23">
        <v>1024289</v>
      </c>
      <c r="E226">
        <v>1.024289</v>
      </c>
    </row>
    <row r="227" spans="1:6">
      <c r="A227" t="s">
        <v>50</v>
      </c>
      <c r="B227" t="s">
        <v>20</v>
      </c>
      <c r="C227" t="s">
        <v>0</v>
      </c>
      <c r="D227" s="23">
        <v>54786327</v>
      </c>
      <c r="E227">
        <v>54.786327</v>
      </c>
    </row>
    <row r="228" spans="1:6">
      <c r="A228" t="s">
        <v>50</v>
      </c>
      <c r="B228" t="s">
        <v>12</v>
      </c>
      <c r="C228" t="s">
        <v>0</v>
      </c>
      <c r="D228" s="23">
        <v>27757041</v>
      </c>
      <c r="E228">
        <v>27.757041000000001</v>
      </c>
    </row>
    <row r="229" spans="1:6">
      <c r="A229" t="s">
        <v>50</v>
      </c>
      <c r="B229" t="s">
        <v>13</v>
      </c>
      <c r="C229" t="s">
        <v>0</v>
      </c>
      <c r="D229" s="23">
        <v>27029286</v>
      </c>
      <c r="E229">
        <v>27.029285999999999</v>
      </c>
    </row>
    <row r="230" spans="1:6">
      <c r="A230" t="s">
        <v>50</v>
      </c>
      <c r="B230" t="s">
        <v>20</v>
      </c>
      <c r="C230" t="s">
        <v>15</v>
      </c>
      <c r="D230" s="23">
        <v>662977</v>
      </c>
      <c r="E230">
        <v>0.66297700000000004</v>
      </c>
    </row>
    <row r="231" spans="1:6">
      <c r="A231" t="s">
        <v>50</v>
      </c>
      <c r="B231" t="s">
        <v>12</v>
      </c>
      <c r="C231" t="s">
        <v>15</v>
      </c>
      <c r="D231" s="23">
        <v>322748</v>
      </c>
      <c r="E231">
        <v>0.32274799999999998</v>
      </c>
    </row>
    <row r="232" spans="1:6">
      <c r="A232" t="s">
        <v>50</v>
      </c>
      <c r="B232" t="s">
        <v>13</v>
      </c>
      <c r="C232" t="s">
        <v>15</v>
      </c>
      <c r="D232" s="23">
        <v>340229</v>
      </c>
      <c r="E232">
        <v>0.340229</v>
      </c>
    </row>
    <row r="233" spans="1:6">
      <c r="A233" s="51" t="s">
        <v>55</v>
      </c>
      <c r="B233" s="51" t="s">
        <v>20</v>
      </c>
      <c r="C233" s="51" t="s">
        <v>0</v>
      </c>
      <c r="D233" s="52">
        <v>55268067</v>
      </c>
      <c r="E233" s="53">
        <v>55.268067000000002</v>
      </c>
      <c r="F233" s="52">
        <f>D233-D236-D239-D242-D245-D248-D251-D254-D257-D260-D263</f>
        <v>0</v>
      </c>
    </row>
    <row r="234" spans="1:6">
      <c r="A234" s="51" t="s">
        <v>55</v>
      </c>
      <c r="B234" s="51" t="s">
        <v>12</v>
      </c>
      <c r="C234" s="51" t="s">
        <v>0</v>
      </c>
      <c r="D234" s="52">
        <v>27967147</v>
      </c>
      <c r="E234" s="53">
        <v>27.967147000000001</v>
      </c>
      <c r="F234" s="52">
        <f t="shared" ref="F234:F235" si="0">D234-D237-D240-D243-D246-D249-D252-D255-D258-D261-D264</f>
        <v>0</v>
      </c>
    </row>
    <row r="235" spans="1:6">
      <c r="A235" s="51" t="s">
        <v>55</v>
      </c>
      <c r="B235" s="51" t="s">
        <v>13</v>
      </c>
      <c r="C235" s="51" t="s">
        <v>0</v>
      </c>
      <c r="D235" s="52">
        <v>27300920</v>
      </c>
      <c r="E235" s="53">
        <v>27.300920000000001</v>
      </c>
      <c r="F235" s="52">
        <f t="shared" si="0"/>
        <v>0</v>
      </c>
    </row>
    <row r="236" spans="1:6">
      <c r="A236" s="51" t="s">
        <v>55</v>
      </c>
      <c r="B236" s="51" t="s">
        <v>20</v>
      </c>
      <c r="C236" s="51" t="s">
        <v>15</v>
      </c>
      <c r="D236" s="52">
        <v>669103</v>
      </c>
      <c r="E236" s="53">
        <v>0.669103</v>
      </c>
      <c r="F236" s="51"/>
    </row>
    <row r="237" spans="1:6">
      <c r="A237" s="51" t="s">
        <v>55</v>
      </c>
      <c r="B237" s="51" t="s">
        <v>12</v>
      </c>
      <c r="C237" s="51" t="s">
        <v>15</v>
      </c>
      <c r="D237" s="52">
        <v>325905</v>
      </c>
      <c r="E237" s="53">
        <v>0.325905</v>
      </c>
      <c r="F237" s="51"/>
    </row>
    <row r="238" spans="1:6">
      <c r="A238" s="51" t="s">
        <v>55</v>
      </c>
      <c r="B238" s="51" t="s">
        <v>13</v>
      </c>
      <c r="C238" s="51" t="s">
        <v>15</v>
      </c>
      <c r="D238" s="52">
        <v>343198</v>
      </c>
      <c r="E238" s="53">
        <v>0.343198</v>
      </c>
      <c r="F238" s="51"/>
    </row>
    <row r="239" spans="1:6">
      <c r="A239" s="51" t="s">
        <v>55</v>
      </c>
      <c r="B239" s="51" t="s">
        <v>20</v>
      </c>
      <c r="C239" s="51" t="s">
        <v>25</v>
      </c>
      <c r="D239" s="52">
        <v>3463698</v>
      </c>
      <c r="E239" s="53">
        <v>3.4636979999999999</v>
      </c>
      <c r="F239" s="51"/>
    </row>
    <row r="240" spans="1:6">
      <c r="A240" s="51" t="s">
        <v>55</v>
      </c>
      <c r="B240" s="51" t="s">
        <v>12</v>
      </c>
      <c r="C240" s="51" t="s">
        <v>25</v>
      </c>
      <c r="D240" s="52">
        <v>1689008</v>
      </c>
      <c r="E240" s="53">
        <v>1.6890080000000001</v>
      </c>
      <c r="F240" s="51"/>
    </row>
    <row r="241" spans="1:6">
      <c r="A241" s="51" t="s">
        <v>55</v>
      </c>
      <c r="B241" s="51" t="s">
        <v>13</v>
      </c>
      <c r="C241" s="51" t="s">
        <v>25</v>
      </c>
      <c r="D241" s="52">
        <v>1774690</v>
      </c>
      <c r="E241" s="53">
        <v>1.7746900000000001</v>
      </c>
      <c r="F241" s="51"/>
    </row>
    <row r="242" spans="1:6">
      <c r="A242" s="51" t="s">
        <v>55</v>
      </c>
      <c r="B242" s="51" t="s">
        <v>20</v>
      </c>
      <c r="C242" s="51" t="s">
        <v>26</v>
      </c>
      <c r="D242" s="52">
        <v>3375655</v>
      </c>
      <c r="E242" s="53">
        <v>3.3756550000000001</v>
      </c>
      <c r="F242" s="51"/>
    </row>
    <row r="243" spans="1:6">
      <c r="A243" s="51" t="s">
        <v>55</v>
      </c>
      <c r="B243" s="51" t="s">
        <v>12</v>
      </c>
      <c r="C243" s="51" t="s">
        <v>26</v>
      </c>
      <c r="D243" s="52">
        <v>1646836</v>
      </c>
      <c r="E243" s="53">
        <v>1.646836</v>
      </c>
      <c r="F243" s="51"/>
    </row>
    <row r="244" spans="1:6">
      <c r="A244" s="51" t="s">
        <v>55</v>
      </c>
      <c r="B244" s="51" t="s">
        <v>13</v>
      </c>
      <c r="C244" s="51" t="s">
        <v>26</v>
      </c>
      <c r="D244" s="52">
        <v>1728819</v>
      </c>
      <c r="E244" s="53">
        <v>1.7288190000000001</v>
      </c>
      <c r="F244" s="51"/>
    </row>
    <row r="245" spans="1:6">
      <c r="A245" s="51" t="s">
        <v>55</v>
      </c>
      <c r="B245" s="51" t="s">
        <v>20</v>
      </c>
      <c r="C245" s="51" t="s">
        <v>16</v>
      </c>
      <c r="D245" s="52">
        <v>3638347</v>
      </c>
      <c r="E245" s="53">
        <v>3.638347</v>
      </c>
      <c r="F245" s="51"/>
    </row>
    <row r="246" spans="1:6">
      <c r="A246" s="51" t="s">
        <v>55</v>
      </c>
      <c r="B246" s="51" t="s">
        <v>12</v>
      </c>
      <c r="C246" s="51" t="s">
        <v>16</v>
      </c>
      <c r="D246" s="52">
        <v>1774411</v>
      </c>
      <c r="E246" s="53">
        <v>1.774411</v>
      </c>
      <c r="F246" s="51"/>
    </row>
    <row r="247" spans="1:6">
      <c r="A247" s="51" t="s">
        <v>55</v>
      </c>
      <c r="B247" s="51" t="s">
        <v>13</v>
      </c>
      <c r="C247" s="51" t="s">
        <v>16</v>
      </c>
      <c r="D247" s="52">
        <v>1863936</v>
      </c>
      <c r="E247" s="53">
        <v>1.863936</v>
      </c>
      <c r="F247" s="51"/>
    </row>
    <row r="248" spans="1:6">
      <c r="A248" s="51" t="s">
        <v>55</v>
      </c>
      <c r="B248" s="51" t="s">
        <v>20</v>
      </c>
      <c r="C248" s="51" t="s">
        <v>17</v>
      </c>
      <c r="D248" s="52">
        <v>5520129</v>
      </c>
      <c r="E248" s="53">
        <v>5.5201289999999998</v>
      </c>
      <c r="F248" s="51"/>
    </row>
    <row r="249" spans="1:6">
      <c r="A249" s="51" t="s">
        <v>55</v>
      </c>
      <c r="B249" s="51" t="s">
        <v>12</v>
      </c>
      <c r="C249" s="51" t="s">
        <v>17</v>
      </c>
      <c r="D249" s="52">
        <v>2689139</v>
      </c>
      <c r="E249" s="53">
        <v>2.6891389999999999</v>
      </c>
      <c r="F249" s="51"/>
    </row>
    <row r="250" spans="1:6">
      <c r="A250" s="51" t="s">
        <v>55</v>
      </c>
      <c r="B250" s="51" t="s">
        <v>13</v>
      </c>
      <c r="C250" s="51" t="s">
        <v>17</v>
      </c>
      <c r="D250" s="52">
        <v>2830990</v>
      </c>
      <c r="E250" s="53">
        <v>2.8309899999999999</v>
      </c>
      <c r="F250" s="51"/>
    </row>
    <row r="251" spans="1:6">
      <c r="A251" s="51" t="s">
        <v>55</v>
      </c>
      <c r="B251" s="51" t="s">
        <v>20</v>
      </c>
      <c r="C251" s="51" t="s">
        <v>27</v>
      </c>
      <c r="D251" s="52">
        <v>11118221</v>
      </c>
      <c r="E251" s="53">
        <v>11.118221</v>
      </c>
      <c r="F251" s="51"/>
    </row>
    <row r="252" spans="1:6">
      <c r="A252" s="51" t="s">
        <v>55</v>
      </c>
      <c r="B252" s="51" t="s">
        <v>12</v>
      </c>
      <c r="C252" s="51" t="s">
        <v>27</v>
      </c>
      <c r="D252" s="52">
        <v>5545262</v>
      </c>
      <c r="E252" s="53">
        <v>5.5452620000000001</v>
      </c>
      <c r="F252" s="51"/>
    </row>
    <row r="253" spans="1:6">
      <c r="A253" s="51" t="s">
        <v>55</v>
      </c>
      <c r="B253" s="51" t="s">
        <v>13</v>
      </c>
      <c r="C253" s="51" t="s">
        <v>27</v>
      </c>
      <c r="D253" s="52">
        <v>5572959</v>
      </c>
      <c r="E253" s="53">
        <v>5.572959</v>
      </c>
      <c r="F253" s="51"/>
    </row>
    <row r="254" spans="1:6">
      <c r="A254" s="51" t="s">
        <v>55</v>
      </c>
      <c r="B254" s="51" t="s">
        <v>20</v>
      </c>
      <c r="C254" s="51" t="s">
        <v>28</v>
      </c>
      <c r="D254" s="52">
        <v>11291440</v>
      </c>
      <c r="E254" s="53">
        <v>11.29144</v>
      </c>
      <c r="F254" s="51"/>
    </row>
    <row r="255" spans="1:6">
      <c r="A255" s="51" t="s">
        <v>55</v>
      </c>
      <c r="B255" s="51" t="s">
        <v>12</v>
      </c>
      <c r="C255" s="51" t="s">
        <v>28</v>
      </c>
      <c r="D255" s="52">
        <v>5703606</v>
      </c>
      <c r="E255" s="53">
        <v>5.7036059999999997</v>
      </c>
      <c r="F255" s="51"/>
    </row>
    <row r="256" spans="1:6">
      <c r="A256" s="51" t="s">
        <v>55</v>
      </c>
      <c r="B256" s="51" t="s">
        <v>13</v>
      </c>
      <c r="C256" s="51" t="s">
        <v>28</v>
      </c>
      <c r="D256" s="52">
        <v>5587834</v>
      </c>
      <c r="E256" s="53">
        <v>5.587834</v>
      </c>
      <c r="F256" s="51"/>
    </row>
    <row r="257" spans="1:8">
      <c r="A257" s="51" t="s">
        <v>55</v>
      </c>
      <c r="B257" s="51" t="s">
        <v>20</v>
      </c>
      <c r="C257" s="51" t="s">
        <v>29</v>
      </c>
      <c r="D257" s="52">
        <v>6308633</v>
      </c>
      <c r="E257" s="53">
        <v>6.3086330000000004</v>
      </c>
      <c r="F257" s="51"/>
    </row>
    <row r="258" spans="1:8">
      <c r="A258" s="51" t="s">
        <v>55</v>
      </c>
      <c r="B258" s="51" t="s">
        <v>12</v>
      </c>
      <c r="C258" s="51" t="s">
        <v>29</v>
      </c>
      <c r="D258" s="52">
        <v>3201609</v>
      </c>
      <c r="E258" s="53">
        <v>3.2016089999999999</v>
      </c>
      <c r="F258" s="51"/>
    </row>
    <row r="259" spans="1:8">
      <c r="A259" s="51" t="s">
        <v>55</v>
      </c>
      <c r="B259" s="51" t="s">
        <v>13</v>
      </c>
      <c r="C259" s="51" t="s">
        <v>29</v>
      </c>
      <c r="D259" s="52">
        <v>3107024</v>
      </c>
      <c r="E259" s="53">
        <v>3.107024</v>
      </c>
      <c r="F259" s="51"/>
    </row>
    <row r="260" spans="1:8">
      <c r="A260" s="51" t="s">
        <v>55</v>
      </c>
      <c r="B260" s="51" t="s">
        <v>20</v>
      </c>
      <c r="C260" s="51" t="s">
        <v>18</v>
      </c>
      <c r="D260" s="52">
        <v>7209390</v>
      </c>
      <c r="E260" s="53">
        <v>7.20939</v>
      </c>
      <c r="F260" s="51"/>
    </row>
    <row r="261" spans="1:8">
      <c r="A261" s="51" t="s">
        <v>55</v>
      </c>
      <c r="B261" s="51" t="s">
        <v>12</v>
      </c>
      <c r="C261" s="51" t="s">
        <v>18</v>
      </c>
      <c r="D261" s="52">
        <v>3773535</v>
      </c>
      <c r="E261" s="53">
        <v>3.7735349999999999</v>
      </c>
      <c r="F261" s="51"/>
    </row>
    <row r="262" spans="1:8">
      <c r="A262" s="51" t="s">
        <v>55</v>
      </c>
      <c r="B262" s="51" t="s">
        <v>13</v>
      </c>
      <c r="C262" s="51" t="s">
        <v>18</v>
      </c>
      <c r="D262" s="52">
        <v>3435855</v>
      </c>
      <c r="E262" s="53">
        <v>3.4358550000000001</v>
      </c>
      <c r="F262" s="51"/>
    </row>
    <row r="263" spans="1:8">
      <c r="A263" s="51" t="s">
        <v>55</v>
      </c>
      <c r="B263" s="51" t="s">
        <v>20</v>
      </c>
      <c r="C263" s="51" t="s">
        <v>56</v>
      </c>
      <c r="D263" s="52">
        <v>2673451</v>
      </c>
      <c r="E263" s="53">
        <v>2.673451</v>
      </c>
      <c r="F263" s="51"/>
    </row>
    <row r="264" spans="1:8">
      <c r="A264" s="51" t="s">
        <v>55</v>
      </c>
      <c r="B264" s="51" t="s">
        <v>12</v>
      </c>
      <c r="C264" s="51" t="s">
        <v>56</v>
      </c>
      <c r="D264" s="52">
        <v>1617836</v>
      </c>
      <c r="E264" s="53">
        <v>1.6178360000000001</v>
      </c>
      <c r="F264" s="51"/>
    </row>
    <row r="265" spans="1:8">
      <c r="A265" s="51" t="s">
        <v>55</v>
      </c>
      <c r="B265" s="51" t="s">
        <v>13</v>
      </c>
      <c r="C265" s="51" t="s">
        <v>56</v>
      </c>
      <c r="D265" s="52">
        <v>1055615</v>
      </c>
      <c r="E265" s="53">
        <v>1.055615</v>
      </c>
      <c r="F265" s="51"/>
    </row>
    <row r="266" spans="1:8">
      <c r="A266" s="48" t="s">
        <v>60</v>
      </c>
      <c r="B266" s="48" t="s">
        <v>20</v>
      </c>
      <c r="C266" s="48" t="s">
        <v>0</v>
      </c>
      <c r="D266" s="49">
        <v>55619430</v>
      </c>
      <c r="E266" s="50">
        <v>55.619430000000001</v>
      </c>
      <c r="F266" s="49">
        <f>D266-D269-D272-D275-D278-D281-D284-D287-D290-D293-D296</f>
        <v>0</v>
      </c>
      <c r="H266" s="23">
        <v>55619430</v>
      </c>
    </row>
    <row r="267" spans="1:8">
      <c r="A267" s="48" t="s">
        <v>60</v>
      </c>
      <c r="B267" s="48" t="s">
        <v>12</v>
      </c>
      <c r="C267" s="48" t="s">
        <v>0</v>
      </c>
      <c r="D267" s="49">
        <v>28138377</v>
      </c>
      <c r="E267" s="50">
        <v>28.138376999999998</v>
      </c>
      <c r="F267" s="49">
        <f t="shared" ref="F267:F268" si="1">D267-D270-D273-D276-D279-D282-D285-D288-D291-D294-D297</f>
        <v>0</v>
      </c>
      <c r="H267" s="23">
        <v>28138377</v>
      </c>
    </row>
    <row r="268" spans="1:8">
      <c r="A268" s="48" t="s">
        <v>60</v>
      </c>
      <c r="B268" s="48" t="s">
        <v>13</v>
      </c>
      <c r="C268" s="48" t="s">
        <v>0</v>
      </c>
      <c r="D268" s="49">
        <v>27481053</v>
      </c>
      <c r="E268" s="50">
        <v>27.481052999999999</v>
      </c>
      <c r="F268" s="49">
        <f t="shared" si="1"/>
        <v>0</v>
      </c>
      <c r="H268" s="23">
        <v>27481053</v>
      </c>
    </row>
    <row r="269" spans="1:8">
      <c r="A269" s="48" t="s">
        <v>60</v>
      </c>
      <c r="B269" s="48" t="s">
        <v>20</v>
      </c>
      <c r="C269" s="48" t="s">
        <v>15</v>
      </c>
      <c r="D269" s="49">
        <v>653467</v>
      </c>
      <c r="E269" s="50">
        <v>0.65346700000000002</v>
      </c>
      <c r="F269" s="48"/>
    </row>
    <row r="270" spans="1:8">
      <c r="A270" s="48" t="s">
        <v>60</v>
      </c>
      <c r="B270" s="48" t="s">
        <v>12</v>
      </c>
      <c r="C270" s="48" t="s">
        <v>15</v>
      </c>
      <c r="D270" s="49">
        <v>318432</v>
      </c>
      <c r="E270" s="50">
        <v>0.31843199999999999</v>
      </c>
      <c r="F270" s="48"/>
    </row>
    <row r="271" spans="1:8">
      <c r="A271" s="48" t="s">
        <v>60</v>
      </c>
      <c r="B271" s="48" t="s">
        <v>13</v>
      </c>
      <c r="C271" s="48" t="s">
        <v>15</v>
      </c>
      <c r="D271" s="49">
        <v>335035</v>
      </c>
      <c r="E271" s="50">
        <v>0.33503500000000003</v>
      </c>
      <c r="F271" s="48"/>
    </row>
    <row r="272" spans="1:8">
      <c r="A272" s="48" t="s">
        <v>60</v>
      </c>
      <c r="B272" s="48" t="s">
        <v>20</v>
      </c>
      <c r="C272" s="48" t="s">
        <v>25</v>
      </c>
      <c r="D272" s="49">
        <v>3453166</v>
      </c>
      <c r="E272" s="50">
        <v>3.453166</v>
      </c>
      <c r="F272" s="48"/>
    </row>
    <row r="273" spans="1:6">
      <c r="A273" s="48" t="s">
        <v>60</v>
      </c>
      <c r="B273" s="48" t="s">
        <v>12</v>
      </c>
      <c r="C273" s="48" t="s">
        <v>25</v>
      </c>
      <c r="D273" s="49">
        <v>1683413</v>
      </c>
      <c r="E273" s="50">
        <v>1.683413</v>
      </c>
      <c r="F273" s="48"/>
    </row>
    <row r="274" spans="1:6">
      <c r="A274" s="48" t="s">
        <v>60</v>
      </c>
      <c r="B274" s="48" t="s">
        <v>13</v>
      </c>
      <c r="C274" s="48" t="s">
        <v>25</v>
      </c>
      <c r="D274" s="49">
        <v>1769753</v>
      </c>
      <c r="E274" s="50">
        <v>1.7697529999999999</v>
      </c>
      <c r="F274" s="48"/>
    </row>
    <row r="275" spans="1:6">
      <c r="A275" s="48" t="s">
        <v>60</v>
      </c>
      <c r="B275" s="48" t="s">
        <v>20</v>
      </c>
      <c r="C275" s="48" t="s">
        <v>26</v>
      </c>
      <c r="D275" s="49">
        <v>3443512</v>
      </c>
      <c r="E275" s="50">
        <v>3.4435120000000001</v>
      </c>
      <c r="F275" s="48"/>
    </row>
    <row r="276" spans="1:6">
      <c r="A276" s="48" t="s">
        <v>60</v>
      </c>
      <c r="B276" s="48" t="s">
        <v>12</v>
      </c>
      <c r="C276" s="48" t="s">
        <v>26</v>
      </c>
      <c r="D276" s="49">
        <v>1679499</v>
      </c>
      <c r="E276" s="50">
        <v>1.6794990000000001</v>
      </c>
      <c r="F276" s="48"/>
    </row>
    <row r="277" spans="1:6">
      <c r="A277" s="48" t="s">
        <v>60</v>
      </c>
      <c r="B277" s="48" t="s">
        <v>13</v>
      </c>
      <c r="C277" s="48" t="s">
        <v>26</v>
      </c>
      <c r="D277" s="49">
        <v>1764013</v>
      </c>
      <c r="E277" s="50">
        <v>1.7640130000000001</v>
      </c>
      <c r="F277" s="48"/>
    </row>
    <row r="278" spans="1:6">
      <c r="A278" s="48" t="s">
        <v>60</v>
      </c>
      <c r="B278" s="48" t="s">
        <v>20</v>
      </c>
      <c r="C278" s="48" t="s">
        <v>16</v>
      </c>
      <c r="D278" s="49">
        <v>3693550</v>
      </c>
      <c r="E278" s="50">
        <v>3.6935500000000001</v>
      </c>
      <c r="F278" s="48"/>
    </row>
    <row r="279" spans="1:6">
      <c r="A279" s="48" t="s">
        <v>60</v>
      </c>
      <c r="B279" s="48" t="s">
        <v>12</v>
      </c>
      <c r="C279" s="48" t="s">
        <v>16</v>
      </c>
      <c r="D279" s="49">
        <v>1801436</v>
      </c>
      <c r="E279" s="50">
        <v>1.801436</v>
      </c>
      <c r="F279" s="48"/>
    </row>
    <row r="280" spans="1:6">
      <c r="A280" s="48" t="s">
        <v>60</v>
      </c>
      <c r="B280" s="48" t="s">
        <v>13</v>
      </c>
      <c r="C280" s="48" t="s">
        <v>16</v>
      </c>
      <c r="D280" s="49">
        <v>1892114</v>
      </c>
      <c r="E280" s="50">
        <v>1.8921140000000001</v>
      </c>
      <c r="F280" s="48"/>
    </row>
    <row r="281" spans="1:6">
      <c r="A281" s="48" t="s">
        <v>60</v>
      </c>
      <c r="B281" s="48" t="s">
        <v>20</v>
      </c>
      <c r="C281" s="48" t="s">
        <v>17</v>
      </c>
      <c r="D281" s="49">
        <v>5451541</v>
      </c>
      <c r="E281" s="50">
        <v>5.4515409999999997</v>
      </c>
      <c r="F281" s="48"/>
    </row>
    <row r="282" spans="1:6">
      <c r="A282" s="48" t="s">
        <v>60</v>
      </c>
      <c r="B282" s="48" t="s">
        <v>12</v>
      </c>
      <c r="C282" s="48" t="s">
        <v>17</v>
      </c>
      <c r="D282" s="49">
        <v>2652009</v>
      </c>
      <c r="E282" s="50">
        <v>2.6520090000000001</v>
      </c>
      <c r="F282" s="48"/>
    </row>
    <row r="283" spans="1:6">
      <c r="A283" s="48" t="s">
        <v>60</v>
      </c>
      <c r="B283" s="48" t="s">
        <v>13</v>
      </c>
      <c r="C283" s="48" t="s">
        <v>17</v>
      </c>
      <c r="D283" s="49">
        <v>2799532</v>
      </c>
      <c r="E283" s="50">
        <v>2.7995320000000001</v>
      </c>
      <c r="F283" s="48"/>
    </row>
    <row r="284" spans="1:6">
      <c r="A284" s="48" t="s">
        <v>60</v>
      </c>
      <c r="B284" s="48" t="s">
        <v>20</v>
      </c>
      <c r="C284" s="48" t="s">
        <v>27</v>
      </c>
      <c r="D284" s="49">
        <v>11231667</v>
      </c>
      <c r="E284" s="50">
        <v>11.231667</v>
      </c>
      <c r="F284" s="48"/>
    </row>
    <row r="285" spans="1:6">
      <c r="A285" s="48" t="s">
        <v>60</v>
      </c>
      <c r="B285" s="48" t="s">
        <v>12</v>
      </c>
      <c r="C285" s="48" t="s">
        <v>27</v>
      </c>
      <c r="D285" s="49">
        <v>5605980</v>
      </c>
      <c r="E285" s="50">
        <v>5.6059799999999997</v>
      </c>
      <c r="F285" s="48"/>
    </row>
    <row r="286" spans="1:6">
      <c r="A286" s="48" t="s">
        <v>60</v>
      </c>
      <c r="B286" s="48" t="s">
        <v>13</v>
      </c>
      <c r="C286" s="48" t="s">
        <v>27</v>
      </c>
      <c r="D286" s="49">
        <v>5625687</v>
      </c>
      <c r="E286" s="50">
        <v>5.6256870000000001</v>
      </c>
      <c r="F286" s="48"/>
    </row>
    <row r="287" spans="1:6">
      <c r="A287" s="48" t="s">
        <v>60</v>
      </c>
      <c r="B287" s="48" t="s">
        <v>20</v>
      </c>
      <c r="C287" s="48" t="s">
        <v>28</v>
      </c>
      <c r="D287" s="49">
        <v>11200062</v>
      </c>
      <c r="E287" s="50">
        <v>11.200062000000001</v>
      </c>
      <c r="F287" s="48"/>
    </row>
    <row r="288" spans="1:6">
      <c r="A288" s="48" t="s">
        <v>60</v>
      </c>
      <c r="B288" s="48" t="s">
        <v>12</v>
      </c>
      <c r="C288" s="48" t="s">
        <v>28</v>
      </c>
      <c r="D288" s="49">
        <v>5656966</v>
      </c>
      <c r="E288" s="50">
        <v>5.6569659999999997</v>
      </c>
      <c r="F288" s="48"/>
    </row>
    <row r="289" spans="1:6">
      <c r="A289" s="48" t="s">
        <v>60</v>
      </c>
      <c r="B289" s="48" t="s">
        <v>13</v>
      </c>
      <c r="C289" s="48" t="s">
        <v>28</v>
      </c>
      <c r="D289" s="49">
        <v>5543096</v>
      </c>
      <c r="E289" s="50">
        <v>5.5430960000000002</v>
      </c>
      <c r="F289" s="48"/>
    </row>
    <row r="290" spans="1:6">
      <c r="A290" s="48" t="s">
        <v>60</v>
      </c>
      <c r="B290" s="48" t="s">
        <v>20</v>
      </c>
      <c r="C290" s="48" t="s">
        <v>29</v>
      </c>
      <c r="D290" s="49">
        <v>6461954</v>
      </c>
      <c r="E290" s="50">
        <v>6.4619540000000004</v>
      </c>
      <c r="F290" s="48"/>
    </row>
    <row r="291" spans="1:6">
      <c r="A291" s="48" t="s">
        <v>60</v>
      </c>
      <c r="B291" s="48" t="s">
        <v>12</v>
      </c>
      <c r="C291" s="48" t="s">
        <v>29</v>
      </c>
      <c r="D291" s="49">
        <v>3279603</v>
      </c>
      <c r="E291" s="50">
        <v>3.2796029999999998</v>
      </c>
      <c r="F291" s="48"/>
    </row>
    <row r="292" spans="1:6">
      <c r="A292" s="48" t="s">
        <v>60</v>
      </c>
      <c r="B292" s="48" t="s">
        <v>13</v>
      </c>
      <c r="C292" s="48" t="s">
        <v>29</v>
      </c>
      <c r="D292" s="49">
        <v>3182351</v>
      </c>
      <c r="E292" s="50">
        <v>3.1823510000000002</v>
      </c>
      <c r="F292" s="48"/>
    </row>
    <row r="293" spans="1:6">
      <c r="A293" s="48" t="s">
        <v>60</v>
      </c>
      <c r="B293" s="48" t="s">
        <v>20</v>
      </c>
      <c r="C293" s="48" t="s">
        <v>18</v>
      </c>
      <c r="D293" s="49">
        <v>7308601</v>
      </c>
      <c r="E293" s="50">
        <v>7.3086010000000003</v>
      </c>
      <c r="F293" s="48"/>
    </row>
    <row r="294" spans="1:6">
      <c r="A294" s="48" t="s">
        <v>60</v>
      </c>
      <c r="B294" s="48" t="s">
        <v>12</v>
      </c>
      <c r="C294" s="48" t="s">
        <v>18</v>
      </c>
      <c r="D294" s="49">
        <v>3825491</v>
      </c>
      <c r="E294" s="50">
        <v>3.825491</v>
      </c>
      <c r="F294" s="48"/>
    </row>
    <row r="295" spans="1:6">
      <c r="A295" s="48" t="s">
        <v>60</v>
      </c>
      <c r="B295" s="48" t="s">
        <v>13</v>
      </c>
      <c r="C295" s="48" t="s">
        <v>18</v>
      </c>
      <c r="D295" s="49">
        <v>3483110</v>
      </c>
      <c r="E295" s="50">
        <v>3.4831099999999999</v>
      </c>
      <c r="F295" s="48"/>
    </row>
    <row r="296" spans="1:6">
      <c r="A296" s="48" t="s">
        <v>60</v>
      </c>
      <c r="B296" s="48" t="s">
        <v>20</v>
      </c>
      <c r="C296" s="48" t="s">
        <v>56</v>
      </c>
      <c r="D296" s="49">
        <v>2721910</v>
      </c>
      <c r="E296" s="50">
        <v>2.7219099999999998</v>
      </c>
      <c r="F296" s="48"/>
    </row>
    <row r="297" spans="1:6">
      <c r="A297" s="48" t="s">
        <v>60</v>
      </c>
      <c r="B297" s="48" t="s">
        <v>12</v>
      </c>
      <c r="C297" s="48" t="s">
        <v>56</v>
      </c>
      <c r="D297" s="49">
        <v>1635548</v>
      </c>
      <c r="E297" s="50">
        <v>1.635548</v>
      </c>
      <c r="F297" s="48"/>
    </row>
    <row r="298" spans="1:6">
      <c r="A298" s="48" t="s">
        <v>60</v>
      </c>
      <c r="B298" s="48" t="s">
        <v>13</v>
      </c>
      <c r="C298" s="48" t="s">
        <v>56</v>
      </c>
      <c r="D298" s="49">
        <v>1086362</v>
      </c>
      <c r="E298" s="50">
        <v>1.086362</v>
      </c>
      <c r="F298" s="48"/>
    </row>
    <row r="299" spans="1:6">
      <c r="A299" s="51" t="s">
        <v>70</v>
      </c>
      <c r="B299" s="51" t="s">
        <v>20</v>
      </c>
      <c r="C299" s="51" t="s">
        <v>0</v>
      </c>
      <c r="D299" s="52">
        <v>55977178</v>
      </c>
      <c r="E299" s="53">
        <v>55.977178000000002</v>
      </c>
      <c r="F299" s="52">
        <f>D299-D302-D305-D308-D311-D314-D317-D320-D323-D326-D329</f>
        <v>0</v>
      </c>
    </row>
    <row r="300" spans="1:6">
      <c r="A300" s="51" t="s">
        <v>70</v>
      </c>
      <c r="B300" s="51" t="s">
        <v>12</v>
      </c>
      <c r="C300" s="51" t="s">
        <v>0</v>
      </c>
      <c r="D300" s="52">
        <v>28309236</v>
      </c>
      <c r="E300" s="53">
        <v>28.309235999999999</v>
      </c>
      <c r="F300" s="52">
        <f t="shared" ref="F300:F301" si="2">D300-D303-D306-D309-D312-D315-D318-D321-D324-D327-D330</f>
        <v>0</v>
      </c>
    </row>
    <row r="301" spans="1:6">
      <c r="A301" s="51" t="s">
        <v>70</v>
      </c>
      <c r="B301" s="51" t="s">
        <v>13</v>
      </c>
      <c r="C301" s="51" t="s">
        <v>0</v>
      </c>
      <c r="D301" s="52">
        <v>27667942</v>
      </c>
      <c r="E301" s="53">
        <v>27.667942</v>
      </c>
      <c r="F301" s="52">
        <f t="shared" si="2"/>
        <v>0</v>
      </c>
    </row>
    <row r="302" spans="1:6">
      <c r="A302" s="51" t="s">
        <v>70</v>
      </c>
      <c r="B302" s="51" t="s">
        <v>20</v>
      </c>
      <c r="C302" s="51" t="s">
        <v>15</v>
      </c>
      <c r="D302" s="52">
        <v>637834</v>
      </c>
      <c r="E302" s="53">
        <v>0.63783400000000001</v>
      </c>
      <c r="F302" s="51"/>
    </row>
    <row r="303" spans="1:6">
      <c r="A303" s="51" t="s">
        <v>70</v>
      </c>
      <c r="B303" s="51" t="s">
        <v>12</v>
      </c>
      <c r="C303" s="51" t="s">
        <v>15</v>
      </c>
      <c r="D303" s="52">
        <v>310525</v>
      </c>
      <c r="E303" s="53">
        <v>0.310525</v>
      </c>
      <c r="F303" s="51"/>
    </row>
    <row r="304" spans="1:6">
      <c r="A304" s="51" t="s">
        <v>70</v>
      </c>
      <c r="B304" s="51" t="s">
        <v>13</v>
      </c>
      <c r="C304" s="51" t="s">
        <v>15</v>
      </c>
      <c r="D304" s="52">
        <v>327309</v>
      </c>
      <c r="E304" s="53">
        <v>0.32730900000000002</v>
      </c>
      <c r="F304" s="51"/>
    </row>
    <row r="305" spans="1:6">
      <c r="A305" s="51" t="s">
        <v>70</v>
      </c>
      <c r="B305" s="51" t="s">
        <v>20</v>
      </c>
      <c r="C305" s="51" t="s">
        <v>25</v>
      </c>
      <c r="D305" s="52">
        <v>3412284</v>
      </c>
      <c r="E305" s="53">
        <v>3.4122840000000001</v>
      </c>
      <c r="F305" s="51"/>
    </row>
    <row r="306" spans="1:6">
      <c r="A306" s="51" t="s">
        <v>70</v>
      </c>
      <c r="B306" s="51" t="s">
        <v>12</v>
      </c>
      <c r="C306" s="51" t="s">
        <v>25</v>
      </c>
      <c r="D306" s="52">
        <v>1662652</v>
      </c>
      <c r="E306" s="53">
        <v>1.662652</v>
      </c>
      <c r="F306" s="51"/>
    </row>
    <row r="307" spans="1:6">
      <c r="A307" s="51" t="s">
        <v>70</v>
      </c>
      <c r="B307" s="51" t="s">
        <v>13</v>
      </c>
      <c r="C307" s="51" t="s">
        <v>25</v>
      </c>
      <c r="D307" s="52">
        <v>1749632</v>
      </c>
      <c r="E307" s="53">
        <v>1.7496320000000001</v>
      </c>
      <c r="F307" s="51"/>
    </row>
    <row r="308" spans="1:6">
      <c r="A308" s="51" t="s">
        <v>70</v>
      </c>
      <c r="B308" s="51" t="s">
        <v>20</v>
      </c>
      <c r="C308" s="51" t="s">
        <v>26</v>
      </c>
      <c r="D308" s="52">
        <v>3513546</v>
      </c>
      <c r="E308" s="53">
        <v>3.5135459999999998</v>
      </c>
      <c r="F308" s="51"/>
    </row>
    <row r="309" spans="1:6">
      <c r="A309" s="51" t="s">
        <v>70</v>
      </c>
      <c r="B309" s="51" t="s">
        <v>12</v>
      </c>
      <c r="C309" s="51" t="s">
        <v>26</v>
      </c>
      <c r="D309" s="52">
        <v>1715155</v>
      </c>
      <c r="E309" s="53">
        <v>1.715155</v>
      </c>
      <c r="F309" s="51"/>
    </row>
    <row r="310" spans="1:6">
      <c r="A310" s="51" t="s">
        <v>70</v>
      </c>
      <c r="B310" s="51" t="s">
        <v>13</v>
      </c>
      <c r="C310" s="51" t="s">
        <v>26</v>
      </c>
      <c r="D310" s="52">
        <v>1798391</v>
      </c>
      <c r="E310" s="53">
        <v>1.7983910000000001</v>
      </c>
      <c r="F310" s="51"/>
    </row>
    <row r="311" spans="1:6">
      <c r="A311" s="51" t="s">
        <v>70</v>
      </c>
      <c r="B311" s="51" t="s">
        <v>20</v>
      </c>
      <c r="C311" s="51" t="s">
        <v>16</v>
      </c>
      <c r="D311" s="52">
        <v>3778749</v>
      </c>
      <c r="E311" s="53">
        <v>3.7787489999999999</v>
      </c>
      <c r="F311" s="51"/>
    </row>
    <row r="312" spans="1:6">
      <c r="A312" s="51" t="s">
        <v>70</v>
      </c>
      <c r="B312" s="51" t="s">
        <v>12</v>
      </c>
      <c r="C312" s="51" t="s">
        <v>16</v>
      </c>
      <c r="D312" s="52">
        <v>1841068</v>
      </c>
      <c r="E312" s="53">
        <v>1.8410679999999999</v>
      </c>
      <c r="F312" s="51"/>
    </row>
    <row r="313" spans="1:6">
      <c r="A313" s="51" t="s">
        <v>70</v>
      </c>
      <c r="B313" s="51" t="s">
        <v>13</v>
      </c>
      <c r="C313" s="51" t="s">
        <v>16</v>
      </c>
      <c r="D313" s="52">
        <v>1937681</v>
      </c>
      <c r="E313" s="53">
        <v>1.937681</v>
      </c>
      <c r="F313" s="51"/>
    </row>
    <row r="314" spans="1:6">
      <c r="A314" s="51" t="s">
        <v>70</v>
      </c>
      <c r="B314" s="51" t="s">
        <v>20</v>
      </c>
      <c r="C314" s="51" t="s">
        <v>17</v>
      </c>
      <c r="D314" s="52">
        <v>5411528</v>
      </c>
      <c r="E314" s="53">
        <v>5.4115279999999997</v>
      </c>
      <c r="F314" s="51"/>
    </row>
    <row r="315" spans="1:6">
      <c r="A315" s="51" t="s">
        <v>70</v>
      </c>
      <c r="B315" s="51" t="s">
        <v>12</v>
      </c>
      <c r="C315" s="51" t="s">
        <v>17</v>
      </c>
      <c r="D315" s="52">
        <v>2631044</v>
      </c>
      <c r="E315" s="53">
        <v>2.6310440000000002</v>
      </c>
      <c r="F315" s="51"/>
    </row>
    <row r="316" spans="1:6">
      <c r="A316" s="51" t="s">
        <v>70</v>
      </c>
      <c r="B316" s="51" t="s">
        <v>13</v>
      </c>
      <c r="C316" s="51" t="s">
        <v>17</v>
      </c>
      <c r="D316" s="52">
        <v>2780484</v>
      </c>
      <c r="E316" s="53">
        <v>2.780484</v>
      </c>
      <c r="F316" s="51"/>
    </row>
    <row r="317" spans="1:6">
      <c r="A317" s="51" t="s">
        <v>70</v>
      </c>
      <c r="B317" s="51" t="s">
        <v>20</v>
      </c>
      <c r="C317" s="51" t="s">
        <v>27</v>
      </c>
      <c r="D317" s="52">
        <v>11321004</v>
      </c>
      <c r="E317" s="53">
        <v>11.321004</v>
      </c>
      <c r="F317" s="51"/>
    </row>
    <row r="318" spans="1:6">
      <c r="A318" s="51" t="s">
        <v>70</v>
      </c>
      <c r="B318" s="51" t="s">
        <v>12</v>
      </c>
      <c r="C318" s="51" t="s">
        <v>27</v>
      </c>
      <c r="D318" s="52">
        <v>5649444</v>
      </c>
      <c r="E318" s="53">
        <v>5.6494439999999999</v>
      </c>
      <c r="F318" s="51"/>
    </row>
    <row r="319" spans="1:6">
      <c r="A319" s="51" t="s">
        <v>70</v>
      </c>
      <c r="B319" s="51" t="s">
        <v>13</v>
      </c>
      <c r="C319" s="51" t="s">
        <v>27</v>
      </c>
      <c r="D319" s="52">
        <v>5671560</v>
      </c>
      <c r="E319" s="53">
        <v>5.6715600000000004</v>
      </c>
      <c r="F319" s="51"/>
    </row>
    <row r="320" spans="1:6">
      <c r="A320" s="51" t="s">
        <v>70</v>
      </c>
      <c r="B320" s="51" t="s">
        <v>20</v>
      </c>
      <c r="C320" s="51" t="s">
        <v>28</v>
      </c>
      <c r="D320" s="52">
        <v>11105277</v>
      </c>
      <c r="E320" s="53">
        <v>11.105276999999999</v>
      </c>
      <c r="F320" s="51"/>
    </row>
    <row r="321" spans="1:6">
      <c r="A321" s="51" t="s">
        <v>70</v>
      </c>
      <c r="B321" s="51" t="s">
        <v>12</v>
      </c>
      <c r="C321" s="51" t="s">
        <v>28</v>
      </c>
      <c r="D321" s="52">
        <v>5607643</v>
      </c>
      <c r="E321" s="53">
        <v>5.6076430000000004</v>
      </c>
      <c r="F321" s="51"/>
    </row>
    <row r="322" spans="1:6">
      <c r="A322" s="51" t="s">
        <v>70</v>
      </c>
      <c r="B322" s="51" t="s">
        <v>13</v>
      </c>
      <c r="C322" s="51" t="s">
        <v>28</v>
      </c>
      <c r="D322" s="52">
        <v>5497634</v>
      </c>
      <c r="E322" s="53">
        <v>5.4976339999999997</v>
      </c>
      <c r="F322" s="51"/>
    </row>
    <row r="323" spans="1:6">
      <c r="A323" s="51" t="s">
        <v>70</v>
      </c>
      <c r="B323" s="51" t="s">
        <v>20</v>
      </c>
      <c r="C323" s="51" t="s">
        <v>29</v>
      </c>
      <c r="D323" s="52">
        <v>6617703</v>
      </c>
      <c r="E323" s="53">
        <v>6.6177029999999997</v>
      </c>
      <c r="F323" s="51"/>
    </row>
    <row r="324" spans="1:6">
      <c r="A324" s="51" t="s">
        <v>70</v>
      </c>
      <c r="B324" s="51" t="s">
        <v>12</v>
      </c>
      <c r="C324" s="51" t="s">
        <v>29</v>
      </c>
      <c r="D324" s="52">
        <v>3361147</v>
      </c>
      <c r="E324" s="53">
        <v>3.3611469999999999</v>
      </c>
      <c r="F324" s="51"/>
    </row>
    <row r="325" spans="1:6">
      <c r="A325" s="51" t="s">
        <v>70</v>
      </c>
      <c r="B325" s="51" t="s">
        <v>13</v>
      </c>
      <c r="C325" s="51" t="s">
        <v>29</v>
      </c>
      <c r="D325" s="52">
        <v>3256556</v>
      </c>
      <c r="E325" s="53">
        <v>3.2565559999999998</v>
      </c>
      <c r="F325" s="51"/>
    </row>
    <row r="326" spans="1:6">
      <c r="A326" s="51" t="s">
        <v>70</v>
      </c>
      <c r="B326" s="51" t="s">
        <v>20</v>
      </c>
      <c r="C326" s="51" t="s">
        <v>18</v>
      </c>
      <c r="D326" s="52">
        <v>7410519</v>
      </c>
      <c r="E326" s="53">
        <v>7.4105189999999999</v>
      </c>
      <c r="F326" s="51"/>
    </row>
    <row r="327" spans="1:6">
      <c r="A327" s="51" t="s">
        <v>70</v>
      </c>
      <c r="B327" s="51" t="s">
        <v>12</v>
      </c>
      <c r="C327" s="51" t="s">
        <v>18</v>
      </c>
      <c r="D327" s="52">
        <v>3877871</v>
      </c>
      <c r="E327" s="53">
        <v>3.8778709999999998</v>
      </c>
      <c r="F327" s="51"/>
    </row>
    <row r="328" spans="1:6">
      <c r="A328" s="51" t="s">
        <v>70</v>
      </c>
      <c r="B328" s="51" t="s">
        <v>13</v>
      </c>
      <c r="C328" s="51" t="s">
        <v>18</v>
      </c>
      <c r="D328" s="52">
        <v>3532648</v>
      </c>
      <c r="E328" s="53">
        <v>3.532648</v>
      </c>
      <c r="F328" s="51"/>
    </row>
    <row r="329" spans="1:6">
      <c r="A329" s="51" t="s">
        <v>70</v>
      </c>
      <c r="B329" s="51" t="s">
        <v>20</v>
      </c>
      <c r="C329" s="51" t="s">
        <v>56</v>
      </c>
      <c r="D329" s="52">
        <v>2768734</v>
      </c>
      <c r="E329" s="53">
        <v>2.7687339999999998</v>
      </c>
      <c r="F329" s="51"/>
    </row>
    <row r="330" spans="1:6">
      <c r="A330" s="51" t="s">
        <v>70</v>
      </c>
      <c r="B330" s="51" t="s">
        <v>12</v>
      </c>
      <c r="C330" s="51" t="s">
        <v>56</v>
      </c>
      <c r="D330" s="52">
        <v>1652687</v>
      </c>
      <c r="E330" s="53">
        <v>1.652687</v>
      </c>
      <c r="F330" s="51"/>
    </row>
    <row r="331" spans="1:6">
      <c r="A331" s="51" t="s">
        <v>70</v>
      </c>
      <c r="B331" s="51" t="s">
        <v>13</v>
      </c>
      <c r="C331" s="51" t="s">
        <v>56</v>
      </c>
      <c r="D331" s="52">
        <v>1116047</v>
      </c>
      <c r="E331" s="53">
        <v>1.116047</v>
      </c>
      <c r="F331" s="51"/>
    </row>
    <row r="332" spans="1:6">
      <c r="A332" s="48" t="s">
        <v>74</v>
      </c>
      <c r="B332" s="48" t="s">
        <v>20</v>
      </c>
      <c r="C332" s="48" t="s">
        <v>0</v>
      </c>
      <c r="D332" s="49">
        <v>56286961</v>
      </c>
      <c r="E332" s="50">
        <v>56.286960999999998</v>
      </c>
      <c r="F332" s="49">
        <f>D332-D335-D338-D341-D344-D347-D350-D353-D356-D359-D362</f>
        <v>0</v>
      </c>
    </row>
    <row r="333" spans="1:6">
      <c r="A333" s="48" t="s">
        <v>74</v>
      </c>
      <c r="B333" s="48" t="s">
        <v>12</v>
      </c>
      <c r="C333" s="48" t="s">
        <v>0</v>
      </c>
      <c r="D333" s="49">
        <v>28459130</v>
      </c>
      <c r="E333" s="50">
        <v>28.459129999999998</v>
      </c>
      <c r="F333" s="49">
        <f t="shared" ref="F333" si="3">D333-D336-D339-D342-D345-D348-D351-D354-D357-D360-D363</f>
        <v>0</v>
      </c>
    </row>
    <row r="334" spans="1:6">
      <c r="A334" s="48" t="s">
        <v>74</v>
      </c>
      <c r="B334" s="48" t="s">
        <v>13</v>
      </c>
      <c r="C334" s="48" t="s">
        <v>0</v>
      </c>
      <c r="D334" s="49">
        <v>27827831</v>
      </c>
      <c r="E334" s="50">
        <v>27.827831</v>
      </c>
      <c r="F334" s="49">
        <f>D334-D337-D340-D343-D346-D349-D352-D355-D358-D361-D364</f>
        <v>0</v>
      </c>
    </row>
    <row r="335" spans="1:6">
      <c r="A335" s="48" t="s">
        <v>74</v>
      </c>
      <c r="B335" s="48" t="s">
        <v>20</v>
      </c>
      <c r="C335" s="48" t="s">
        <v>15</v>
      </c>
      <c r="D335" s="49">
        <v>618858</v>
      </c>
      <c r="E335" s="50">
        <v>0.61885800000000002</v>
      </c>
    </row>
    <row r="336" spans="1:6">
      <c r="A336" s="48" t="s">
        <v>74</v>
      </c>
      <c r="B336" s="48" t="s">
        <v>12</v>
      </c>
      <c r="C336" s="48" t="s">
        <v>15</v>
      </c>
      <c r="D336" s="49">
        <v>300826</v>
      </c>
      <c r="E336" s="50">
        <v>0.30082599999999998</v>
      </c>
    </row>
    <row r="337" spans="1:5">
      <c r="A337" s="48" t="s">
        <v>74</v>
      </c>
      <c r="B337" s="48" t="s">
        <v>13</v>
      </c>
      <c r="C337" s="48" t="s">
        <v>15</v>
      </c>
      <c r="D337" s="49">
        <v>318032</v>
      </c>
      <c r="E337" s="50">
        <v>0.31803199999999998</v>
      </c>
    </row>
    <row r="338" spans="1:5">
      <c r="A338" s="48" t="s">
        <v>74</v>
      </c>
      <c r="B338" s="48" t="s">
        <v>20</v>
      </c>
      <c r="C338" s="48" t="s">
        <v>25</v>
      </c>
      <c r="D338" s="49">
        <v>3371901</v>
      </c>
      <c r="E338" s="50">
        <v>3.3719009999999998</v>
      </c>
    </row>
    <row r="339" spans="1:5">
      <c r="A339" s="48" t="s">
        <v>74</v>
      </c>
      <c r="B339" s="48" t="s">
        <v>12</v>
      </c>
      <c r="C339" s="48" t="s">
        <v>25</v>
      </c>
      <c r="D339" s="49">
        <v>1642517</v>
      </c>
      <c r="E339" s="50">
        <v>1.642517</v>
      </c>
    </row>
    <row r="340" spans="1:5">
      <c r="A340" s="48" t="s">
        <v>74</v>
      </c>
      <c r="B340" s="48" t="s">
        <v>13</v>
      </c>
      <c r="C340" s="48" t="s">
        <v>25</v>
      </c>
      <c r="D340" s="49">
        <v>1729384</v>
      </c>
      <c r="E340" s="50">
        <v>1.729384</v>
      </c>
    </row>
    <row r="341" spans="1:5">
      <c r="A341" s="48" t="s">
        <v>74</v>
      </c>
      <c r="B341" s="48" t="s">
        <v>20</v>
      </c>
      <c r="C341" s="48" t="s">
        <v>26</v>
      </c>
      <c r="D341" s="49">
        <v>3536817</v>
      </c>
      <c r="E341" s="50">
        <v>3.5368170000000001</v>
      </c>
    </row>
    <row r="342" spans="1:5">
      <c r="A342" s="48" t="s">
        <v>74</v>
      </c>
      <c r="B342" s="48" t="s">
        <v>12</v>
      </c>
      <c r="C342" s="48" t="s">
        <v>26</v>
      </c>
      <c r="D342" s="49">
        <v>1725255</v>
      </c>
      <c r="E342" s="50">
        <v>1.725255</v>
      </c>
    </row>
    <row r="343" spans="1:5">
      <c r="A343" s="48" t="s">
        <v>74</v>
      </c>
      <c r="B343" s="48" t="s">
        <v>13</v>
      </c>
      <c r="C343" s="48" t="s">
        <v>26</v>
      </c>
      <c r="D343" s="49">
        <v>1811562</v>
      </c>
      <c r="E343" s="50">
        <v>1.8115619999999999</v>
      </c>
    </row>
    <row r="344" spans="1:5">
      <c r="A344" s="48" t="s">
        <v>74</v>
      </c>
      <c r="B344" s="48" t="s">
        <v>20</v>
      </c>
      <c r="C344" s="48" t="s">
        <v>16</v>
      </c>
      <c r="D344" s="49">
        <v>3896599</v>
      </c>
      <c r="E344" s="50">
        <v>3.8965990000000001</v>
      </c>
    </row>
    <row r="345" spans="1:5">
      <c r="A345" s="48" t="s">
        <v>74</v>
      </c>
      <c r="B345" s="48" t="s">
        <v>12</v>
      </c>
      <c r="C345" s="48" t="s">
        <v>16</v>
      </c>
      <c r="D345" s="49">
        <v>1898106</v>
      </c>
      <c r="E345" s="50">
        <v>1.8981060000000001</v>
      </c>
    </row>
    <row r="346" spans="1:5">
      <c r="A346" s="48" t="s">
        <v>74</v>
      </c>
      <c r="B346" s="48" t="s">
        <v>13</v>
      </c>
      <c r="C346" s="48" t="s">
        <v>16</v>
      </c>
      <c r="D346" s="49">
        <v>1998493</v>
      </c>
      <c r="E346" s="50">
        <v>1.9984930000000001</v>
      </c>
    </row>
    <row r="347" spans="1:5">
      <c r="A347" s="48" t="s">
        <v>74</v>
      </c>
      <c r="B347" s="48" t="s">
        <v>20</v>
      </c>
      <c r="C347" s="48" t="s">
        <v>17</v>
      </c>
      <c r="D347" s="49">
        <v>5346009</v>
      </c>
      <c r="E347" s="50">
        <v>5.3460089999999996</v>
      </c>
    </row>
    <row r="348" spans="1:5">
      <c r="A348" s="48" t="s">
        <v>74</v>
      </c>
      <c r="B348" s="48" t="s">
        <v>12</v>
      </c>
      <c r="C348" s="48" t="s">
        <v>17</v>
      </c>
      <c r="D348" s="49">
        <v>2597903</v>
      </c>
      <c r="E348" s="50">
        <v>2.5979030000000001</v>
      </c>
    </row>
    <row r="349" spans="1:5">
      <c r="A349" s="48" t="s">
        <v>74</v>
      </c>
      <c r="B349" s="48" t="s">
        <v>13</v>
      </c>
      <c r="C349" s="48" t="s">
        <v>17</v>
      </c>
      <c r="D349" s="49">
        <v>2748106</v>
      </c>
      <c r="E349" s="50">
        <v>2.7481059999999999</v>
      </c>
    </row>
    <row r="350" spans="1:5">
      <c r="A350" s="48" t="s">
        <v>74</v>
      </c>
      <c r="B350" s="48" t="s">
        <v>20</v>
      </c>
      <c r="C350" s="48" t="s">
        <v>27</v>
      </c>
      <c r="D350" s="49">
        <v>11343005</v>
      </c>
      <c r="E350" s="50">
        <v>11.343005</v>
      </c>
    </row>
    <row r="351" spans="1:5">
      <c r="A351" s="48" t="s">
        <v>74</v>
      </c>
      <c r="B351" s="48" t="s">
        <v>12</v>
      </c>
      <c r="C351" s="48" t="s">
        <v>27</v>
      </c>
      <c r="D351" s="49">
        <v>5660220</v>
      </c>
      <c r="E351" s="50">
        <v>5.6602199999999998</v>
      </c>
    </row>
    <row r="352" spans="1:5">
      <c r="A352" s="48" t="s">
        <v>74</v>
      </c>
      <c r="B352" s="48" t="s">
        <v>13</v>
      </c>
      <c r="C352" s="48" t="s">
        <v>27</v>
      </c>
      <c r="D352" s="49">
        <v>5682785</v>
      </c>
      <c r="E352" s="50">
        <v>5.682785</v>
      </c>
    </row>
    <row r="353" spans="1:6">
      <c r="A353" s="48" t="s">
        <v>74</v>
      </c>
      <c r="B353" s="48" t="s">
        <v>20</v>
      </c>
      <c r="C353" s="48" t="s">
        <v>28</v>
      </c>
      <c r="D353" s="49">
        <v>11037570</v>
      </c>
      <c r="E353" s="50">
        <v>11.037570000000001</v>
      </c>
    </row>
    <row r="354" spans="1:6">
      <c r="A354" s="48" t="s">
        <v>74</v>
      </c>
      <c r="B354" s="48" t="s">
        <v>12</v>
      </c>
      <c r="C354" s="48" t="s">
        <v>28</v>
      </c>
      <c r="D354" s="49">
        <v>5571153</v>
      </c>
      <c r="E354" s="50">
        <v>5.5711529999999998</v>
      </c>
    </row>
    <row r="355" spans="1:6">
      <c r="A355" s="48" t="s">
        <v>74</v>
      </c>
      <c r="B355" s="48" t="s">
        <v>13</v>
      </c>
      <c r="C355" s="48" t="s">
        <v>28</v>
      </c>
      <c r="D355" s="49">
        <v>5466417</v>
      </c>
      <c r="E355" s="50">
        <v>5.4664169999999999</v>
      </c>
    </row>
    <row r="356" spans="1:6">
      <c r="A356" s="48" t="s">
        <v>74</v>
      </c>
      <c r="B356" s="48" t="s">
        <v>20</v>
      </c>
      <c r="C356" s="48" t="s">
        <v>29</v>
      </c>
      <c r="D356" s="49">
        <v>6782486</v>
      </c>
      <c r="E356" s="50">
        <v>6.7824859999999996</v>
      </c>
    </row>
    <row r="357" spans="1:6">
      <c r="A357" s="48" t="s">
        <v>74</v>
      </c>
      <c r="B357" s="48" t="s">
        <v>12</v>
      </c>
      <c r="C357" s="48" t="s">
        <v>29</v>
      </c>
      <c r="D357" s="49">
        <v>3445635</v>
      </c>
      <c r="E357" s="50">
        <v>3.4456349999999998</v>
      </c>
    </row>
    <row r="358" spans="1:6">
      <c r="A358" s="48" t="s">
        <v>74</v>
      </c>
      <c r="B358" s="48" t="s">
        <v>13</v>
      </c>
      <c r="C358" s="48" t="s">
        <v>29</v>
      </c>
      <c r="D358" s="49">
        <v>3336851</v>
      </c>
      <c r="E358" s="50">
        <v>3.3368509999999998</v>
      </c>
    </row>
    <row r="359" spans="1:6">
      <c r="A359" s="48" t="s">
        <v>74</v>
      </c>
      <c r="B359" s="48" t="s">
        <v>20</v>
      </c>
      <c r="C359" s="48" t="s">
        <v>18</v>
      </c>
      <c r="D359" s="49">
        <v>7516752</v>
      </c>
      <c r="E359" s="50">
        <v>7.5167520000000003</v>
      </c>
    </row>
    <row r="360" spans="1:6">
      <c r="A360" s="48" t="s">
        <v>74</v>
      </c>
      <c r="B360" s="48" t="s">
        <v>12</v>
      </c>
      <c r="C360" s="48" t="s">
        <v>18</v>
      </c>
      <c r="D360" s="49">
        <v>3933092</v>
      </c>
      <c r="E360" s="50">
        <v>3.9330919999999998</v>
      </c>
    </row>
    <row r="361" spans="1:6">
      <c r="A361" s="48" t="s">
        <v>74</v>
      </c>
      <c r="B361" s="48" t="s">
        <v>13</v>
      </c>
      <c r="C361" s="48" t="s">
        <v>18</v>
      </c>
      <c r="D361" s="49">
        <v>3583660</v>
      </c>
      <c r="E361" s="50">
        <v>3.5836600000000001</v>
      </c>
    </row>
    <row r="362" spans="1:6">
      <c r="A362" s="48" t="s">
        <v>74</v>
      </c>
      <c r="B362" s="48" t="s">
        <v>20</v>
      </c>
      <c r="C362" s="48" t="s">
        <v>56</v>
      </c>
      <c r="D362" s="49">
        <v>2836964</v>
      </c>
      <c r="E362" s="50">
        <v>2.836964</v>
      </c>
    </row>
    <row r="363" spans="1:6">
      <c r="A363" s="48" t="s">
        <v>74</v>
      </c>
      <c r="B363" s="48" t="s">
        <v>12</v>
      </c>
      <c r="C363" s="48" t="s">
        <v>56</v>
      </c>
      <c r="D363" s="49">
        <v>1684423</v>
      </c>
      <c r="E363" s="50">
        <v>1.684423</v>
      </c>
    </row>
    <row r="364" spans="1:6">
      <c r="A364" s="48" t="s">
        <v>74</v>
      </c>
      <c r="B364" s="48" t="s">
        <v>13</v>
      </c>
      <c r="C364" s="48" t="s">
        <v>56</v>
      </c>
      <c r="D364" s="49">
        <v>1152541</v>
      </c>
      <c r="E364" s="50">
        <v>1.152541</v>
      </c>
    </row>
    <row r="365" spans="1:6">
      <c r="A365" s="71" t="s">
        <v>103</v>
      </c>
      <c r="B365" t="s">
        <v>20</v>
      </c>
      <c r="C365" t="s">
        <v>25</v>
      </c>
      <c r="D365" s="72">
        <v>3326724</v>
      </c>
      <c r="E365" s="73">
        <v>3.326724</v>
      </c>
      <c r="F365" s="74">
        <f>D375-D365-D366-D367-D368-D369-D370-D371-D372-D373-D374</f>
        <v>0</v>
      </c>
    </row>
    <row r="366" spans="1:6">
      <c r="A366" s="71" t="s">
        <v>103</v>
      </c>
      <c r="B366" t="s">
        <v>20</v>
      </c>
      <c r="C366" t="s">
        <v>16</v>
      </c>
      <c r="D366" s="72">
        <v>3998271</v>
      </c>
      <c r="E366" s="73">
        <v>3.9982709999999999</v>
      </c>
      <c r="F366" s="74">
        <f>D386-D376-D377-D378-D379-D380-D381-D382-D383-D384-D385</f>
        <v>0</v>
      </c>
    </row>
    <row r="367" spans="1:6">
      <c r="A367" s="71" t="s">
        <v>103</v>
      </c>
      <c r="B367" t="s">
        <v>20</v>
      </c>
      <c r="C367" t="s">
        <v>17</v>
      </c>
      <c r="D367" s="72">
        <v>5322614</v>
      </c>
      <c r="E367" s="73">
        <v>5.3226139999999997</v>
      </c>
      <c r="F367" s="74">
        <f>D397-D387-D388-D389-D390-D391-D392-D393-D394-D395-D396</f>
        <v>0</v>
      </c>
    </row>
    <row r="368" spans="1:6">
      <c r="A368" s="71" t="s">
        <v>103</v>
      </c>
      <c r="B368" t="s">
        <v>20</v>
      </c>
      <c r="C368" t="s">
        <v>27</v>
      </c>
      <c r="D368" s="72">
        <v>11334354</v>
      </c>
      <c r="E368" s="73">
        <v>11.334353999999999</v>
      </c>
    </row>
    <row r="369" spans="1:5">
      <c r="A369" s="71" t="s">
        <v>103</v>
      </c>
      <c r="B369" t="s">
        <v>20</v>
      </c>
      <c r="C369" t="s">
        <v>28</v>
      </c>
      <c r="D369" s="72">
        <v>10990293</v>
      </c>
      <c r="E369" s="73">
        <v>10.990292999999999</v>
      </c>
    </row>
    <row r="370" spans="1:5">
      <c r="A370" s="71" t="s">
        <v>103</v>
      </c>
      <c r="B370" t="s">
        <v>20</v>
      </c>
      <c r="C370" t="s">
        <v>29</v>
      </c>
      <c r="D370" s="72">
        <v>6958595</v>
      </c>
      <c r="E370" s="73">
        <v>6.9585949999999999</v>
      </c>
    </row>
    <row r="371" spans="1:5">
      <c r="A371" s="71" t="s">
        <v>103</v>
      </c>
      <c r="B371" t="s">
        <v>20</v>
      </c>
      <c r="C371" t="s">
        <v>26</v>
      </c>
      <c r="D371" s="72">
        <v>3553355</v>
      </c>
      <c r="E371" s="73">
        <v>3.5533549999999998</v>
      </c>
    </row>
    <row r="372" spans="1:5">
      <c r="A372" s="71" t="s">
        <v>103</v>
      </c>
      <c r="B372" t="s">
        <v>20</v>
      </c>
      <c r="C372" t="s">
        <v>18</v>
      </c>
      <c r="D372" s="72">
        <v>7608420</v>
      </c>
      <c r="E372" s="73">
        <v>7.6084199999999997</v>
      </c>
    </row>
    <row r="373" spans="1:5">
      <c r="A373" s="71" t="s">
        <v>103</v>
      </c>
      <c r="B373" t="s">
        <v>20</v>
      </c>
      <c r="C373" t="s">
        <v>56</v>
      </c>
      <c r="D373" s="72">
        <v>2855599</v>
      </c>
      <c r="E373" s="73">
        <v>2.8555990000000002</v>
      </c>
    </row>
    <row r="374" spans="1:5">
      <c r="A374" s="71" t="s">
        <v>103</v>
      </c>
      <c r="B374" t="s">
        <v>20</v>
      </c>
      <c r="C374" t="s">
        <v>15</v>
      </c>
      <c r="D374" s="72">
        <v>601913</v>
      </c>
      <c r="E374" s="73">
        <v>0.60191300000000003</v>
      </c>
    </row>
    <row r="375" spans="1:5">
      <c r="A375" s="71" t="s">
        <v>103</v>
      </c>
      <c r="B375" t="s">
        <v>20</v>
      </c>
      <c r="C375" t="s">
        <v>0</v>
      </c>
      <c r="D375" s="72">
        <v>56550138</v>
      </c>
      <c r="E375" s="73">
        <v>56.550137999999997</v>
      </c>
    </row>
    <row r="376" spans="1:5">
      <c r="A376" s="71" t="s">
        <v>103</v>
      </c>
      <c r="B376" t="s">
        <v>12</v>
      </c>
      <c r="C376" t="s">
        <v>25</v>
      </c>
      <c r="D376" s="72">
        <v>1619590</v>
      </c>
      <c r="E376" s="73">
        <v>1.6195900000000001</v>
      </c>
    </row>
    <row r="377" spans="1:5">
      <c r="A377" s="71" t="s">
        <v>103</v>
      </c>
      <c r="B377" t="s">
        <v>12</v>
      </c>
      <c r="C377" t="s">
        <v>16</v>
      </c>
      <c r="D377" s="72">
        <v>1947047</v>
      </c>
      <c r="E377" s="73">
        <v>1.947047</v>
      </c>
    </row>
    <row r="378" spans="1:5">
      <c r="A378" s="71" t="s">
        <v>103</v>
      </c>
      <c r="B378" t="s">
        <v>12</v>
      </c>
      <c r="C378" t="s">
        <v>17</v>
      </c>
      <c r="D378" s="72">
        <v>2578955</v>
      </c>
      <c r="E378" s="73">
        <v>2.5789550000000001</v>
      </c>
    </row>
    <row r="379" spans="1:5">
      <c r="A379" s="71" t="s">
        <v>103</v>
      </c>
      <c r="B379" t="s">
        <v>12</v>
      </c>
      <c r="C379" t="s">
        <v>27</v>
      </c>
      <c r="D379" s="72">
        <v>5640557</v>
      </c>
      <c r="E379" s="73">
        <v>5.6405570000000003</v>
      </c>
    </row>
    <row r="380" spans="1:5">
      <c r="A380" s="71" t="s">
        <v>103</v>
      </c>
      <c r="B380" t="s">
        <v>12</v>
      </c>
      <c r="C380" t="s">
        <v>28</v>
      </c>
      <c r="D380" s="72">
        <v>5545499</v>
      </c>
      <c r="E380" s="73">
        <v>5.5454990000000004</v>
      </c>
    </row>
    <row r="381" spans="1:5">
      <c r="A381" s="71" t="s">
        <v>103</v>
      </c>
      <c r="B381" t="s">
        <v>12</v>
      </c>
      <c r="C381" t="s">
        <v>29</v>
      </c>
      <c r="D381" s="72">
        <v>3537513</v>
      </c>
      <c r="E381" s="73">
        <v>3.5375130000000001</v>
      </c>
    </row>
    <row r="382" spans="1:5">
      <c r="A382" s="71" t="s">
        <v>103</v>
      </c>
      <c r="B382" t="s">
        <v>12</v>
      </c>
      <c r="C382" t="s">
        <v>26</v>
      </c>
      <c r="D382" s="72">
        <v>1732505</v>
      </c>
      <c r="E382" s="73">
        <v>1.732505</v>
      </c>
    </row>
    <row r="383" spans="1:5">
      <c r="A383" s="71" t="s">
        <v>103</v>
      </c>
      <c r="B383" t="s">
        <v>12</v>
      </c>
      <c r="C383" t="s">
        <v>18</v>
      </c>
      <c r="D383" s="72">
        <v>3982705</v>
      </c>
      <c r="E383" s="73">
        <v>3.9827050000000002</v>
      </c>
    </row>
    <row r="384" spans="1:5">
      <c r="A384" s="71" t="s">
        <v>103</v>
      </c>
      <c r="B384" t="s">
        <v>12</v>
      </c>
      <c r="C384" t="s">
        <v>56</v>
      </c>
      <c r="D384" s="72">
        <v>1689851</v>
      </c>
      <c r="E384" s="73">
        <v>1.689851</v>
      </c>
    </row>
    <row r="385" spans="1:5">
      <c r="A385" s="71" t="s">
        <v>103</v>
      </c>
      <c r="B385" t="s">
        <v>12</v>
      </c>
      <c r="C385" t="s">
        <v>15</v>
      </c>
      <c r="D385" s="72">
        <v>293098</v>
      </c>
      <c r="E385" s="73">
        <v>0.29309800000000003</v>
      </c>
    </row>
    <row r="386" spans="1:5">
      <c r="A386" s="71" t="s">
        <v>103</v>
      </c>
      <c r="B386" t="s">
        <v>12</v>
      </c>
      <c r="C386" t="s">
        <v>0</v>
      </c>
      <c r="D386" s="72">
        <v>28567320</v>
      </c>
      <c r="E386" s="73">
        <v>28.567319999999999</v>
      </c>
    </row>
    <row r="387" spans="1:5">
      <c r="A387" s="71" t="s">
        <v>103</v>
      </c>
      <c r="B387" t="s">
        <v>13</v>
      </c>
      <c r="C387" t="s">
        <v>25</v>
      </c>
      <c r="D387" s="72">
        <v>1707134</v>
      </c>
      <c r="E387" s="73">
        <v>1.7071339999999999</v>
      </c>
    </row>
    <row r="388" spans="1:5">
      <c r="A388" s="71" t="s">
        <v>103</v>
      </c>
      <c r="B388" t="s">
        <v>13</v>
      </c>
      <c r="C388" t="s">
        <v>16</v>
      </c>
      <c r="D388" s="72">
        <v>2051224</v>
      </c>
      <c r="E388" s="73">
        <v>2.0512239999999999</v>
      </c>
    </row>
    <row r="389" spans="1:5">
      <c r="A389" s="71" t="s">
        <v>103</v>
      </c>
      <c r="B389" t="s">
        <v>13</v>
      </c>
      <c r="C389" t="s">
        <v>17</v>
      </c>
      <c r="D389" s="72">
        <v>2743659</v>
      </c>
      <c r="E389" s="73">
        <v>2.7436590000000001</v>
      </c>
    </row>
    <row r="390" spans="1:5">
      <c r="A390" s="71" t="s">
        <v>103</v>
      </c>
      <c r="B390" t="s">
        <v>13</v>
      </c>
      <c r="C390" t="s">
        <v>27</v>
      </c>
      <c r="D390" s="72">
        <v>5693797</v>
      </c>
      <c r="E390" s="73">
        <v>5.693797</v>
      </c>
    </row>
    <row r="391" spans="1:5">
      <c r="A391" s="71" t="s">
        <v>103</v>
      </c>
      <c r="B391" t="s">
        <v>13</v>
      </c>
      <c r="C391" t="s">
        <v>28</v>
      </c>
      <c r="D391" s="72">
        <v>5444794</v>
      </c>
      <c r="E391" s="73">
        <v>5.4447939999999999</v>
      </c>
    </row>
    <row r="392" spans="1:5">
      <c r="A392" s="71" t="s">
        <v>103</v>
      </c>
      <c r="B392" t="s">
        <v>13</v>
      </c>
      <c r="C392" t="s">
        <v>29</v>
      </c>
      <c r="D392" s="72">
        <v>3421082</v>
      </c>
      <c r="E392" s="73">
        <v>3.4210820000000002</v>
      </c>
    </row>
    <row r="393" spans="1:5">
      <c r="A393" s="71" t="s">
        <v>103</v>
      </c>
      <c r="B393" t="s">
        <v>13</v>
      </c>
      <c r="C393" t="s">
        <v>26</v>
      </c>
      <c r="D393" s="72">
        <v>1820850</v>
      </c>
      <c r="E393" s="73">
        <v>1.8208500000000001</v>
      </c>
    </row>
    <row r="394" spans="1:5">
      <c r="A394" s="71" t="s">
        <v>103</v>
      </c>
      <c r="B394" t="s">
        <v>13</v>
      </c>
      <c r="C394" t="s">
        <v>18</v>
      </c>
      <c r="D394" s="72">
        <v>3625715</v>
      </c>
      <c r="E394" s="73">
        <v>3.625715</v>
      </c>
    </row>
    <row r="395" spans="1:5">
      <c r="A395" s="71" t="s">
        <v>103</v>
      </c>
      <c r="B395" t="s">
        <v>13</v>
      </c>
      <c r="C395" t="s">
        <v>56</v>
      </c>
      <c r="D395" s="72">
        <v>1165748</v>
      </c>
      <c r="E395" s="73">
        <v>1.165748</v>
      </c>
    </row>
    <row r="396" spans="1:5">
      <c r="A396" s="71" t="s">
        <v>103</v>
      </c>
      <c r="B396" t="s">
        <v>13</v>
      </c>
      <c r="C396" t="s">
        <v>15</v>
      </c>
      <c r="D396" s="72">
        <v>308815</v>
      </c>
      <c r="E396" s="73">
        <v>0.30881500000000001</v>
      </c>
    </row>
    <row r="397" spans="1:5">
      <c r="A397" s="71" t="s">
        <v>103</v>
      </c>
      <c r="B397" t="s">
        <v>13</v>
      </c>
      <c r="C397" t="s">
        <v>0</v>
      </c>
      <c r="D397" s="72">
        <v>27982818</v>
      </c>
      <c r="E397" s="73">
        <v>27.982818000000002</v>
      </c>
    </row>
    <row r="398" spans="1:5">
      <c r="A398" s="71" t="s">
        <v>185</v>
      </c>
      <c r="B398" t="s">
        <v>20</v>
      </c>
      <c r="C398" t="s">
        <v>25</v>
      </c>
      <c r="D398" s="72">
        <f>IF($B398="Female",SUMIFS(Dataset!$K$2:$K$24,Dataset!$I$2:$I$24,PopData!$B398,Dataset!$J$2:$J$24,PopData!$C398),IF($B398="Male",SUMIFS(Dataset!$K$2:$K$24,Dataset!$I$2:$I$24,PopData!$B398,Dataset!$J$2:$J$24,PopData!$C398),IF($B398="All Genders",SUMIF(Dataset!$J$2:$J$24,PopData!$C398,Dataset!$K$2:$K$24))))</f>
        <v>3156650</v>
      </c>
      <c r="E398" s="73">
        <f>D398/1000000</f>
        <v>3.15665</v>
      </c>
    </row>
    <row r="399" spans="1:5">
      <c r="A399" s="71" t="s">
        <v>185</v>
      </c>
      <c r="B399" t="s">
        <v>20</v>
      </c>
      <c r="C399" t="s">
        <v>16</v>
      </c>
      <c r="D399" s="72">
        <f>IF($B399="Female",SUMIFS(Dataset!$K$2:$K$24,Dataset!$I$2:$I$24,PopData!$B399,Dataset!$J$2:$J$24,PopData!$C399),IF($B399="Male",SUMIFS(Dataset!$K$2:$K$24,Dataset!$I$2:$I$24,PopData!$B399,Dataset!$J$2:$J$24,PopData!$C399),IF($B399="All Genders",SUMIF(Dataset!$J$2:$J$24,PopData!$C399,Dataset!$K$2:$K$24))))</f>
        <v>3362922</v>
      </c>
      <c r="E399" s="73">
        <f t="shared" ref="E399:E462" si="4">D399/1000000</f>
        <v>3.3629220000000002</v>
      </c>
    </row>
    <row r="400" spans="1:5">
      <c r="A400" s="71" t="s">
        <v>185</v>
      </c>
      <c r="B400" t="s">
        <v>20</v>
      </c>
      <c r="C400" t="s">
        <v>17</v>
      </c>
      <c r="D400" s="72">
        <f>IF($B400="Female",SUMIFS(Dataset!$K$2:$K$24,Dataset!$I$2:$I$24,PopData!$B400,Dataset!$J$2:$J$24,PopData!$C400),IF($B400="Male",SUMIFS(Dataset!$K$2:$K$24,Dataset!$I$2:$I$24,PopData!$B400,Dataset!$J$2:$J$24,PopData!$C400),IF($B400="All Genders",SUMIF(Dataset!$J$2:$J$24,PopData!$C400,Dataset!$K$2:$K$24))))</f>
        <v>5989232</v>
      </c>
      <c r="E400" s="73">
        <f t="shared" si="4"/>
        <v>5.9892320000000003</v>
      </c>
    </row>
    <row r="401" spans="1:5">
      <c r="A401" s="71" t="s">
        <v>185</v>
      </c>
      <c r="B401" t="s">
        <v>20</v>
      </c>
      <c r="C401" t="s">
        <v>27</v>
      </c>
      <c r="D401" s="72">
        <f>IF($B401="Female",SUMIFS(Dataset!$K$2:$K$24,Dataset!$I$2:$I$24,PopData!$B401,Dataset!$J$2:$J$24,PopData!$C401),IF($B401="Male",SUMIFS(Dataset!$K$2:$K$24,Dataset!$I$2:$I$24,PopData!$B401,Dataset!$J$2:$J$24,PopData!$C401),IF($B401="All Genders",SUMIF(Dataset!$J$2:$J$24,PopData!$C401,Dataset!$K$2:$K$24))))</f>
        <v>11463258</v>
      </c>
      <c r="E401" s="73">
        <f t="shared" si="4"/>
        <v>11.463258</v>
      </c>
    </row>
    <row r="402" spans="1:5">
      <c r="A402" s="71" t="s">
        <v>185</v>
      </c>
      <c r="B402" t="s">
        <v>20</v>
      </c>
      <c r="C402" t="s">
        <v>28</v>
      </c>
      <c r="D402" s="72">
        <f>IF($B402="Female",SUMIFS(Dataset!$K$2:$K$24,Dataset!$I$2:$I$24,PopData!$B402,Dataset!$J$2:$J$24,PopData!$C402),IF($B402="Male",SUMIFS(Dataset!$K$2:$K$24,Dataset!$I$2:$I$24,PopData!$B402,Dataset!$J$2:$J$24,PopData!$C402),IF($B402="All Genders",SUMIF(Dataset!$J$2:$J$24,PopData!$C402,Dataset!$K$2:$K$24))))</f>
        <v>11090805</v>
      </c>
      <c r="E402" s="73">
        <f t="shared" si="4"/>
        <v>11.090805</v>
      </c>
    </row>
    <row r="403" spans="1:5">
      <c r="A403" s="71" t="s">
        <v>185</v>
      </c>
      <c r="B403" t="s">
        <v>20</v>
      </c>
      <c r="C403" t="s">
        <v>29</v>
      </c>
      <c r="D403" s="72">
        <f>IF($B403="Female",SUMIFS(Dataset!$K$2:$K$24,Dataset!$I$2:$I$24,PopData!$B403,Dataset!$J$2:$J$24,PopData!$C403),IF($B403="Male",SUMIFS(Dataset!$K$2:$K$24,Dataset!$I$2:$I$24,PopData!$B403,Dataset!$J$2:$J$24,PopData!$C403),IF($B403="All Genders",SUMIF(Dataset!$J$2:$J$24,PopData!$C403,Dataset!$K$2:$K$24))))</f>
        <v>7062367</v>
      </c>
      <c r="E403" s="73">
        <f t="shared" si="4"/>
        <v>7.0623670000000001</v>
      </c>
    </row>
    <row r="404" spans="1:5">
      <c r="A404" s="71" t="s">
        <v>185</v>
      </c>
      <c r="B404" t="s">
        <v>20</v>
      </c>
      <c r="C404" t="s">
        <v>26</v>
      </c>
      <c r="D404" s="72">
        <f>IF($B404="Female",SUMIFS(Dataset!$K$2:$K$24,Dataset!$I$2:$I$24,PopData!$B404,Dataset!$J$2:$J$24,PopData!$C404),IF($B404="Male",SUMIFS(Dataset!$K$2:$K$24,Dataset!$I$2:$I$24,PopData!$B404,Dataset!$J$2:$J$24,PopData!$C404),IF($B404="All Genders",SUMIF(Dataset!$J$2:$J$24,PopData!$C404,Dataset!$K$2:$K$24))))</f>
        <v>3384530</v>
      </c>
      <c r="E404" s="73">
        <f t="shared" si="4"/>
        <v>3.3845299999999998</v>
      </c>
    </row>
    <row r="405" spans="1:5">
      <c r="A405" s="71" t="s">
        <v>185</v>
      </c>
      <c r="B405" t="s">
        <v>20</v>
      </c>
      <c r="C405" t="s">
        <v>18</v>
      </c>
      <c r="D405" s="72">
        <f>IF($B405="Female",SUMIFS(Dataset!$K$2:$K$24,Dataset!$I$2:$I$24,PopData!$B405,Dataset!$J$2:$J$24,PopData!$C405),IF($B405="Male",SUMIFS(Dataset!$K$2:$K$24,Dataset!$I$2:$I$24,PopData!$B405,Dataset!$J$2:$J$24,PopData!$C405),IF($B405="All Genders",SUMIF(Dataset!$J$2:$J$24,PopData!$C405,Dataset!$K$2:$K$24))))</f>
        <v>7602923</v>
      </c>
      <c r="E405" s="73">
        <f t="shared" si="4"/>
        <v>7.6029229999999997</v>
      </c>
    </row>
    <row r="406" spans="1:5">
      <c r="A406" s="71" t="s">
        <v>185</v>
      </c>
      <c r="B406" t="s">
        <v>20</v>
      </c>
      <c r="C406" t="s">
        <v>56</v>
      </c>
      <c r="D406" s="72">
        <f>IF($B406="Female",SUMIFS(Dataset!$K$2:$K$24,Dataset!$I$2:$I$24,PopData!$B406,Dataset!$J$2:$J$24,PopData!$C406),IF($B406="Male",SUMIFS(Dataset!$K$2:$K$24,Dataset!$I$2:$I$24,PopData!$B406,Dataset!$J$2:$J$24,PopData!$C406),IF($B406="All Genders",SUMIF(Dataset!$J$2:$J$24,PopData!$C406,Dataset!$K$2:$K$24))))</f>
        <v>2798384</v>
      </c>
      <c r="E406" s="73">
        <f t="shared" si="4"/>
        <v>2.798384</v>
      </c>
    </row>
    <row r="407" spans="1:5">
      <c r="A407" s="71" t="s">
        <v>185</v>
      </c>
      <c r="B407" t="s">
        <v>20</v>
      </c>
      <c r="C407" t="s">
        <v>15</v>
      </c>
      <c r="D407" s="72">
        <f>IF($B407="Female",SUMIFS(Dataset!$K$2:$K$24,Dataset!$I$2:$I$24,PopData!$B407,Dataset!$J$2:$J$24,PopData!$C407),IF($B407="Male",SUMIFS(Dataset!$K$2:$K$24,Dataset!$I$2:$I$24,PopData!$B407,Dataset!$J$2:$J$24,PopData!$C407),IF($B407="All Genders",SUMIF(Dataset!$J$2:$J$24,PopData!$C407,Dataset!$K$2:$K$24))))</f>
        <v>578988</v>
      </c>
      <c r="E407" s="73">
        <f t="shared" si="4"/>
        <v>0.57898799999999995</v>
      </c>
    </row>
    <row r="408" spans="1:5">
      <c r="A408" s="71" t="s">
        <v>185</v>
      </c>
      <c r="B408" t="s">
        <v>20</v>
      </c>
      <c r="C408" t="s">
        <v>0</v>
      </c>
      <c r="D408" s="72">
        <f>IF($B408="Female",SUMIFS(Dataset!$K$2:$K$24,Dataset!$I$2:$I$24,PopData!$B408,Dataset!$J$2:$J$24,PopData!$C408),IF($B408="Male",SUMIFS(Dataset!$K$2:$K$24,Dataset!$I$2:$I$24,PopData!$B408,Dataset!$J$2:$J$24,PopData!$C408),IF($B408="All Genders",SUMIF(Dataset!$J$2:$J$24,PopData!$C408,Dataset!$K$2:$K$24))))</f>
        <v>54831448</v>
      </c>
      <c r="E408" s="73">
        <f t="shared" si="4"/>
        <v>54.831448000000002</v>
      </c>
    </row>
    <row r="409" spans="1:5">
      <c r="A409" s="71" t="s">
        <v>185</v>
      </c>
      <c r="B409" t="s">
        <v>12</v>
      </c>
      <c r="C409" t="s">
        <v>25</v>
      </c>
      <c r="D409" s="72">
        <f>IF($B409="Female",SUMIFS(Dataset!$K$2:$K$24,Dataset!$I$2:$I$24,PopData!$B409,Dataset!$J$2:$J$24,PopData!$C409),IF($B409="Male",SUMIFS(Dataset!$K$2:$K$24,Dataset!$I$2:$I$24,PopData!$B409,Dataset!$J$2:$J$24,PopData!$C409),IF($B409="All Genders",SUMIF(Dataset!$J$2:$J$24,PopData!$C409,Dataset!$K$2:$K$24))))</f>
        <v>1539814</v>
      </c>
      <c r="E409" s="73">
        <f t="shared" si="4"/>
        <v>1.539814</v>
      </c>
    </row>
    <row r="410" spans="1:5">
      <c r="A410" s="71" t="s">
        <v>185</v>
      </c>
      <c r="B410" t="s">
        <v>12</v>
      </c>
      <c r="C410" t="s">
        <v>16</v>
      </c>
      <c r="D410" s="72">
        <f>IF($B410="Female",SUMIFS(Dataset!$K$2:$K$24,Dataset!$I$2:$I$24,PopData!$B410,Dataset!$J$2:$J$24,PopData!$C410),IF($B410="Male",SUMIFS(Dataset!$K$2:$K$24,Dataset!$I$2:$I$24,PopData!$B410,Dataset!$J$2:$J$24,PopData!$C410),IF($B410="All Genders",SUMIF(Dataset!$J$2:$J$24,PopData!$C410,Dataset!$K$2:$K$24))))</f>
        <v>1639849</v>
      </c>
      <c r="E410" s="73">
        <f t="shared" si="4"/>
        <v>1.6398489999999999</v>
      </c>
    </row>
    <row r="411" spans="1:5">
      <c r="A411" s="71" t="s">
        <v>185</v>
      </c>
      <c r="B411" t="s">
        <v>12</v>
      </c>
      <c r="C411" t="s">
        <v>17</v>
      </c>
      <c r="D411" s="72">
        <f>IF($B411="Female",SUMIFS(Dataset!$K$2:$K$24,Dataset!$I$2:$I$24,PopData!$B411,Dataset!$J$2:$J$24,PopData!$C411),IF($B411="Male",SUMIFS(Dataset!$K$2:$K$24,Dataset!$I$2:$I$24,PopData!$B411,Dataset!$J$2:$J$24,PopData!$C411),IF($B411="All Genders",SUMIF(Dataset!$J$2:$J$24,PopData!$C411,Dataset!$K$2:$K$24))))</f>
        <v>2956130</v>
      </c>
      <c r="E411" s="73">
        <f t="shared" si="4"/>
        <v>2.9561299999999999</v>
      </c>
    </row>
    <row r="412" spans="1:5">
      <c r="A412" s="71" t="s">
        <v>185</v>
      </c>
      <c r="B412" t="s">
        <v>12</v>
      </c>
      <c r="C412" t="s">
        <v>27</v>
      </c>
      <c r="D412" s="72">
        <f>IF($B412="Female",SUMIFS(Dataset!$K$2:$K$24,Dataset!$I$2:$I$24,PopData!$B412,Dataset!$J$2:$J$24,PopData!$C412),IF($B412="Male",SUMIFS(Dataset!$K$2:$K$24,Dataset!$I$2:$I$24,PopData!$B412,Dataset!$J$2:$J$24,PopData!$C412),IF($B412="All Genders",SUMIF(Dataset!$J$2:$J$24,PopData!$C412,Dataset!$K$2:$K$24))))</f>
        <v>5895219</v>
      </c>
      <c r="E412" s="73">
        <f t="shared" si="4"/>
        <v>5.895219</v>
      </c>
    </row>
    <row r="413" spans="1:5">
      <c r="A413" s="71" t="s">
        <v>185</v>
      </c>
      <c r="B413" t="s">
        <v>12</v>
      </c>
      <c r="C413" t="s">
        <v>28</v>
      </c>
      <c r="D413" s="72">
        <f>IF($B413="Female",SUMIFS(Dataset!$K$2:$K$24,Dataset!$I$2:$I$24,PopData!$B413,Dataset!$J$2:$J$24,PopData!$C413),IF($B413="Male",SUMIFS(Dataset!$K$2:$K$24,Dataset!$I$2:$I$24,PopData!$B413,Dataset!$J$2:$J$24,PopData!$C413),IF($B413="All Genders",SUMIF(Dataset!$J$2:$J$24,PopData!$C413,Dataset!$K$2:$K$24))))</f>
        <v>5637153</v>
      </c>
      <c r="E413" s="73">
        <f t="shared" si="4"/>
        <v>5.6371529999999996</v>
      </c>
    </row>
    <row r="414" spans="1:5">
      <c r="A414" s="71" t="s">
        <v>185</v>
      </c>
      <c r="B414" t="s">
        <v>12</v>
      </c>
      <c r="C414" t="s">
        <v>29</v>
      </c>
      <c r="D414" s="72">
        <f>IF($B414="Female",SUMIFS(Dataset!$K$2:$K$24,Dataset!$I$2:$I$24,PopData!$B414,Dataset!$J$2:$J$24,PopData!$C414),IF($B414="Male",SUMIFS(Dataset!$K$2:$K$24,Dataset!$I$2:$I$24,PopData!$B414,Dataset!$J$2:$J$24,PopData!$C414),IF($B414="All Genders",SUMIF(Dataset!$J$2:$J$24,PopData!$C414,Dataset!$K$2:$K$24))))</f>
        <v>3590741</v>
      </c>
      <c r="E414" s="73">
        <f t="shared" si="4"/>
        <v>3.590741</v>
      </c>
    </row>
    <row r="415" spans="1:5">
      <c r="A415" s="71" t="s">
        <v>185</v>
      </c>
      <c r="B415" t="s">
        <v>12</v>
      </c>
      <c r="C415" t="s">
        <v>26</v>
      </c>
      <c r="D415" s="72">
        <f>IF($B415="Female",SUMIFS(Dataset!$K$2:$K$24,Dataset!$I$2:$I$24,PopData!$B415,Dataset!$J$2:$J$24,PopData!$C415),IF($B415="Male",SUMIFS(Dataset!$K$2:$K$24,Dataset!$I$2:$I$24,PopData!$B415,Dataset!$J$2:$J$24,PopData!$C415),IF($B415="All Genders",SUMIF(Dataset!$J$2:$J$24,PopData!$C415,Dataset!$K$2:$K$24))))</f>
        <v>1651283</v>
      </c>
      <c r="E415" s="73">
        <f t="shared" si="4"/>
        <v>1.6512830000000001</v>
      </c>
    </row>
    <row r="416" spans="1:5">
      <c r="A416" s="71" t="s">
        <v>185</v>
      </c>
      <c r="B416" t="s">
        <v>12</v>
      </c>
      <c r="C416" t="s">
        <v>18</v>
      </c>
      <c r="D416" s="72">
        <f>IF($B416="Female",SUMIFS(Dataset!$K$2:$K$24,Dataset!$I$2:$I$24,PopData!$B416,Dataset!$J$2:$J$24,PopData!$C416),IF($B416="Male",SUMIFS(Dataset!$K$2:$K$24,Dataset!$I$2:$I$24,PopData!$B416,Dataset!$J$2:$J$24,PopData!$C416),IF($B416="All Genders",SUMIF(Dataset!$J$2:$J$24,PopData!$C416,Dataset!$K$2:$K$24))))</f>
        <v>3981984</v>
      </c>
      <c r="E416" s="73">
        <f t="shared" si="4"/>
        <v>3.9819840000000002</v>
      </c>
    </row>
    <row r="417" spans="1:5">
      <c r="A417" s="71" t="s">
        <v>185</v>
      </c>
      <c r="B417" t="s">
        <v>12</v>
      </c>
      <c r="C417" t="s">
        <v>56</v>
      </c>
      <c r="D417" s="72">
        <f>IF($B417="Female",SUMIFS(Dataset!$K$2:$K$24,Dataset!$I$2:$I$24,PopData!$B417,Dataset!$J$2:$J$24,PopData!$C417),IF($B417="Male",SUMIFS(Dataset!$K$2:$K$24,Dataset!$I$2:$I$24,PopData!$B417,Dataset!$J$2:$J$24,PopData!$C417),IF($B417="All Genders",SUMIF(Dataset!$J$2:$J$24,PopData!$C417,Dataset!$K$2:$K$24))))</f>
        <v>1658611</v>
      </c>
      <c r="E417" s="73">
        <f t="shared" si="4"/>
        <v>1.6586110000000001</v>
      </c>
    </row>
    <row r="418" spans="1:5">
      <c r="A418" s="71" t="s">
        <v>185</v>
      </c>
      <c r="B418" t="s">
        <v>12</v>
      </c>
      <c r="C418" t="s">
        <v>15</v>
      </c>
      <c r="D418" s="72">
        <f>IF($B418="Female",SUMIFS(Dataset!$K$2:$K$24,Dataset!$I$2:$I$24,PopData!$B418,Dataset!$J$2:$J$24,PopData!$C418),IF($B418="Male",SUMIFS(Dataset!$K$2:$K$24,Dataset!$I$2:$I$24,PopData!$B418,Dataset!$J$2:$J$24,PopData!$C418),IF($B418="All Genders",SUMIF(Dataset!$J$2:$J$24,PopData!$C418,Dataset!$K$2:$K$24))))</f>
        <v>282933</v>
      </c>
      <c r="E418" s="73">
        <f t="shared" si="4"/>
        <v>0.28293299999999999</v>
      </c>
    </row>
    <row r="419" spans="1:5">
      <c r="A419" s="71" t="s">
        <v>185</v>
      </c>
      <c r="B419" t="s">
        <v>12</v>
      </c>
      <c r="C419" t="s">
        <v>0</v>
      </c>
      <c r="D419" s="72">
        <f>IF($B419="Female",SUMIFS(Dataset!$K$2:$K$24,Dataset!$I$2:$I$24,PopData!$B419,Dataset!$J$2:$J$24,PopData!$C419),IF($B419="Male",SUMIFS(Dataset!$K$2:$K$24,Dataset!$I$2:$I$24,PopData!$B419,Dataset!$J$2:$J$24,PopData!$C419),IF($B419="All Genders",SUMIF(Dataset!$J$2:$J$24,PopData!$C419,Dataset!$K$2:$K$24))))</f>
        <v>27175106</v>
      </c>
      <c r="E419" s="73">
        <f t="shared" si="4"/>
        <v>27.175106</v>
      </c>
    </row>
    <row r="420" spans="1:5">
      <c r="A420" s="71" t="s">
        <v>185</v>
      </c>
      <c r="B420" t="s">
        <v>13</v>
      </c>
      <c r="C420" t="s">
        <v>25</v>
      </c>
      <c r="D420" s="72">
        <f>IF($B420="Female",SUMIFS(Dataset!$K$2:$K$24,Dataset!$I$2:$I$24,PopData!$B420,Dataset!$J$2:$J$24,PopData!$C420),IF($B420="Male",SUMIFS(Dataset!$K$2:$K$24,Dataset!$I$2:$I$24,PopData!$B420,Dataset!$J$2:$J$24,PopData!$C420),IF($B420="All Genders",SUMIF(Dataset!$J$2:$J$24,PopData!$C420,Dataset!$K$2:$K$24))))</f>
        <v>1616836</v>
      </c>
      <c r="E420" s="73">
        <f t="shared" si="4"/>
        <v>1.6168359999999999</v>
      </c>
    </row>
    <row r="421" spans="1:5">
      <c r="A421" s="71" t="s">
        <v>185</v>
      </c>
      <c r="B421" t="s">
        <v>13</v>
      </c>
      <c r="C421" t="s">
        <v>16</v>
      </c>
      <c r="D421" s="72">
        <f>IF($B421="Female",SUMIFS(Dataset!$K$2:$K$24,Dataset!$I$2:$I$24,PopData!$B421,Dataset!$J$2:$J$24,PopData!$C421),IF($B421="Male",SUMIFS(Dataset!$K$2:$K$24,Dataset!$I$2:$I$24,PopData!$B421,Dataset!$J$2:$J$24,PopData!$C421),IF($B421="All Genders",SUMIF(Dataset!$J$2:$J$24,PopData!$C421,Dataset!$K$2:$K$24))))</f>
        <v>1723073</v>
      </c>
      <c r="E421" s="73">
        <f t="shared" si="4"/>
        <v>1.7230730000000001</v>
      </c>
    </row>
    <row r="422" spans="1:5">
      <c r="A422" s="71" t="s">
        <v>185</v>
      </c>
      <c r="B422" t="s">
        <v>13</v>
      </c>
      <c r="C422" t="s">
        <v>17</v>
      </c>
      <c r="D422" s="72">
        <f>IF($B422="Female",SUMIFS(Dataset!$K$2:$K$24,Dataset!$I$2:$I$24,PopData!$B422,Dataset!$J$2:$J$24,PopData!$C422),IF($B422="Male",SUMIFS(Dataset!$K$2:$K$24,Dataset!$I$2:$I$24,PopData!$B422,Dataset!$J$2:$J$24,PopData!$C422),IF($B422="All Genders",SUMIF(Dataset!$J$2:$J$24,PopData!$C422,Dataset!$K$2:$K$24))))</f>
        <v>3033102</v>
      </c>
      <c r="E422" s="73">
        <f t="shared" si="4"/>
        <v>3.033102</v>
      </c>
    </row>
    <row r="423" spans="1:5">
      <c r="A423" s="71" t="s">
        <v>185</v>
      </c>
      <c r="B423" t="s">
        <v>13</v>
      </c>
      <c r="C423" t="s">
        <v>27</v>
      </c>
      <c r="D423" s="72">
        <f>IF($B423="Female",SUMIFS(Dataset!$K$2:$K$24,Dataset!$I$2:$I$24,PopData!$B423,Dataset!$J$2:$J$24,PopData!$C423),IF($B423="Male",SUMIFS(Dataset!$K$2:$K$24,Dataset!$I$2:$I$24,PopData!$B423,Dataset!$J$2:$J$24,PopData!$C423),IF($B423="All Genders",SUMIF(Dataset!$J$2:$J$24,PopData!$C423,Dataset!$K$2:$K$24))))</f>
        <v>5568039</v>
      </c>
      <c r="E423" s="73">
        <f t="shared" si="4"/>
        <v>5.5680389999999997</v>
      </c>
    </row>
    <row r="424" spans="1:5">
      <c r="A424" s="71" t="s">
        <v>185</v>
      </c>
      <c r="B424" t="s">
        <v>13</v>
      </c>
      <c r="C424" t="s">
        <v>28</v>
      </c>
      <c r="D424" s="72">
        <f>IF($B424="Female",SUMIFS(Dataset!$K$2:$K$24,Dataset!$I$2:$I$24,PopData!$B424,Dataset!$J$2:$J$24,PopData!$C424),IF($B424="Male",SUMIFS(Dataset!$K$2:$K$24,Dataset!$I$2:$I$24,PopData!$B424,Dataset!$J$2:$J$24,PopData!$C424),IF($B424="All Genders",SUMIF(Dataset!$J$2:$J$24,PopData!$C424,Dataset!$K$2:$K$24))))</f>
        <v>5453652</v>
      </c>
      <c r="E424" s="73">
        <f t="shared" si="4"/>
        <v>5.4536519999999999</v>
      </c>
    </row>
    <row r="425" spans="1:5">
      <c r="A425" s="71" t="s">
        <v>185</v>
      </c>
      <c r="B425" t="s">
        <v>13</v>
      </c>
      <c r="C425" t="s">
        <v>29</v>
      </c>
      <c r="D425" s="72">
        <f>IF($B425="Female",SUMIFS(Dataset!$K$2:$K$24,Dataset!$I$2:$I$24,PopData!$B425,Dataset!$J$2:$J$24,PopData!$C425),IF($B425="Male",SUMIFS(Dataset!$K$2:$K$24,Dataset!$I$2:$I$24,PopData!$B425,Dataset!$J$2:$J$24,PopData!$C425),IF($B425="All Genders",SUMIF(Dataset!$J$2:$J$24,PopData!$C425,Dataset!$K$2:$K$24))))</f>
        <v>3471626</v>
      </c>
      <c r="E425" s="73">
        <f t="shared" si="4"/>
        <v>3.4716260000000001</v>
      </c>
    </row>
    <row r="426" spans="1:5">
      <c r="A426" s="71" t="s">
        <v>185</v>
      </c>
      <c r="B426" t="s">
        <v>13</v>
      </c>
      <c r="C426" t="s">
        <v>26</v>
      </c>
      <c r="D426" s="72">
        <f>IF($B426="Female",SUMIFS(Dataset!$K$2:$K$24,Dataset!$I$2:$I$24,PopData!$B426,Dataset!$J$2:$J$24,PopData!$C426),IF($B426="Male",SUMIFS(Dataset!$K$2:$K$24,Dataset!$I$2:$I$24,PopData!$B426,Dataset!$J$2:$J$24,PopData!$C426),IF($B426="All Genders",SUMIF(Dataset!$J$2:$J$24,PopData!$C426,Dataset!$K$2:$K$24))))</f>
        <v>1733247</v>
      </c>
      <c r="E426" s="73">
        <f t="shared" si="4"/>
        <v>1.733247</v>
      </c>
    </row>
    <row r="427" spans="1:5">
      <c r="A427" s="71" t="s">
        <v>185</v>
      </c>
      <c r="B427" t="s">
        <v>13</v>
      </c>
      <c r="C427" t="s">
        <v>18</v>
      </c>
      <c r="D427" s="72">
        <f>IF($B427="Female",SUMIFS(Dataset!$K$2:$K$24,Dataset!$I$2:$I$24,PopData!$B427,Dataset!$J$2:$J$24,PopData!$C427),IF($B427="Male",SUMIFS(Dataset!$K$2:$K$24,Dataset!$I$2:$I$24,PopData!$B427,Dataset!$J$2:$J$24,PopData!$C427),IF($B427="All Genders",SUMIF(Dataset!$J$2:$J$24,PopData!$C427,Dataset!$K$2:$K$24))))</f>
        <v>3620939</v>
      </c>
      <c r="E427" s="73">
        <f t="shared" si="4"/>
        <v>3.6209389999999999</v>
      </c>
    </row>
    <row r="428" spans="1:5">
      <c r="A428" s="71" t="s">
        <v>185</v>
      </c>
      <c r="B428" t="s">
        <v>13</v>
      </c>
      <c r="C428" t="s">
        <v>56</v>
      </c>
      <c r="D428" s="72">
        <f>IF($B428="Female",SUMIFS(Dataset!$K$2:$K$24,Dataset!$I$2:$I$24,PopData!$B428,Dataset!$J$2:$J$24,PopData!$C428),IF($B428="Male",SUMIFS(Dataset!$K$2:$K$24,Dataset!$I$2:$I$24,PopData!$B428,Dataset!$J$2:$J$24,PopData!$C428),IF($B428="All Genders",SUMIF(Dataset!$J$2:$J$24,PopData!$C428,Dataset!$K$2:$K$24))))</f>
        <v>1139773</v>
      </c>
      <c r="E428" s="73">
        <f t="shared" si="4"/>
        <v>1.1397729999999999</v>
      </c>
    </row>
    <row r="429" spans="1:5">
      <c r="A429" s="71" t="s">
        <v>185</v>
      </c>
      <c r="B429" t="s">
        <v>13</v>
      </c>
      <c r="C429" t="s">
        <v>15</v>
      </c>
      <c r="D429" s="72">
        <f>IF($B429="Female",SUMIFS(Dataset!$K$2:$K$24,Dataset!$I$2:$I$24,PopData!$B429,Dataset!$J$2:$J$24,PopData!$C429),IF($B429="Male",SUMIFS(Dataset!$K$2:$K$24,Dataset!$I$2:$I$24,PopData!$B429,Dataset!$J$2:$J$24,PopData!$C429),IF($B429="All Genders",SUMIF(Dataset!$J$2:$J$24,PopData!$C429,Dataset!$K$2:$K$24))))</f>
        <v>296055</v>
      </c>
      <c r="E429" s="73">
        <f t="shared" si="4"/>
        <v>0.29605500000000001</v>
      </c>
    </row>
    <row r="430" spans="1:5">
      <c r="A430" s="71" t="s">
        <v>185</v>
      </c>
      <c r="B430" t="s">
        <v>13</v>
      </c>
      <c r="C430" t="s">
        <v>0</v>
      </c>
      <c r="D430" s="72">
        <f>IF($B430="Female",SUMIFS(Dataset!$K$2:$K$24,Dataset!$I$2:$I$24,PopData!$B430,Dataset!$J$2:$J$24,PopData!$C430),IF($B430="Male",SUMIFS(Dataset!$K$2:$K$24,Dataset!$I$2:$I$24,PopData!$B430,Dataset!$J$2:$J$24,PopData!$C430),IF($B430="All Genders",SUMIF(Dataset!$J$2:$J$24,PopData!$C430,Dataset!$K$2:$K$24))))</f>
        <v>27656342</v>
      </c>
      <c r="E430" s="73">
        <f t="shared" si="4"/>
        <v>27.656341999999999</v>
      </c>
    </row>
    <row r="431" spans="1:5">
      <c r="A431" t="s">
        <v>186</v>
      </c>
      <c r="B431" t="s">
        <v>20</v>
      </c>
      <c r="C431" t="s">
        <v>25</v>
      </c>
      <c r="D431" s="72">
        <f>IF($B431="Female",SUMIFS(Dataset!$K$2:$K$24,Dataset!$I$2:$I$24,PopData!$B431,Dataset!$J$2:$J$24,PopData!$C431),IF($B431="Male",SUMIFS(Dataset!$K$2:$K$24,Dataset!$I$2:$I$24,PopData!$B431,Dataset!$J$2:$J$24,PopData!$C431),IF($B431="All Genders",SUMIF(Dataset!$J$2:$J$24,PopData!$C431,Dataset!$K$2:$K$24))))</f>
        <v>3156650</v>
      </c>
      <c r="E431" s="73">
        <f t="shared" si="4"/>
        <v>3.15665</v>
      </c>
    </row>
    <row r="432" spans="1:5">
      <c r="A432" t="s">
        <v>186</v>
      </c>
      <c r="B432" t="s">
        <v>20</v>
      </c>
      <c r="C432" t="s">
        <v>16</v>
      </c>
      <c r="D432" s="72">
        <f>IF($B432="Female",SUMIFS(Dataset!$K$2:$K$24,Dataset!$I$2:$I$24,PopData!$B432,Dataset!$J$2:$J$24,PopData!$C432),IF($B432="Male",SUMIFS(Dataset!$K$2:$K$24,Dataset!$I$2:$I$24,PopData!$B432,Dataset!$J$2:$J$24,PopData!$C432),IF($B432="All Genders",SUMIF(Dataset!$J$2:$J$24,PopData!$C432,Dataset!$K$2:$K$24))))</f>
        <v>3362922</v>
      </c>
      <c r="E432" s="73">
        <f t="shared" si="4"/>
        <v>3.3629220000000002</v>
      </c>
    </row>
    <row r="433" spans="1:5">
      <c r="A433" t="s">
        <v>186</v>
      </c>
      <c r="B433" t="s">
        <v>20</v>
      </c>
      <c r="C433" t="s">
        <v>17</v>
      </c>
      <c r="D433" s="72">
        <f>IF($B433="Female",SUMIFS(Dataset!$K$2:$K$24,Dataset!$I$2:$I$24,PopData!$B433,Dataset!$J$2:$J$24,PopData!$C433),IF($B433="Male",SUMIFS(Dataset!$K$2:$K$24,Dataset!$I$2:$I$24,PopData!$B433,Dataset!$J$2:$J$24,PopData!$C433),IF($B433="All Genders",SUMIF(Dataset!$J$2:$J$24,PopData!$C433,Dataset!$K$2:$K$24))))</f>
        <v>5989232</v>
      </c>
      <c r="E433" s="73">
        <f t="shared" si="4"/>
        <v>5.9892320000000003</v>
      </c>
    </row>
    <row r="434" spans="1:5">
      <c r="A434" t="s">
        <v>186</v>
      </c>
      <c r="B434" t="s">
        <v>20</v>
      </c>
      <c r="C434" t="s">
        <v>27</v>
      </c>
      <c r="D434" s="72">
        <f>IF($B434="Female",SUMIFS(Dataset!$K$2:$K$24,Dataset!$I$2:$I$24,PopData!$B434,Dataset!$J$2:$J$24,PopData!$C434),IF($B434="Male",SUMIFS(Dataset!$K$2:$K$24,Dataset!$I$2:$I$24,PopData!$B434,Dataset!$J$2:$J$24,PopData!$C434),IF($B434="All Genders",SUMIF(Dataset!$J$2:$J$24,PopData!$C434,Dataset!$K$2:$K$24))))</f>
        <v>11463258</v>
      </c>
      <c r="E434" s="73">
        <f t="shared" si="4"/>
        <v>11.463258</v>
      </c>
    </row>
    <row r="435" spans="1:5">
      <c r="A435" t="s">
        <v>186</v>
      </c>
      <c r="B435" t="s">
        <v>20</v>
      </c>
      <c r="C435" t="s">
        <v>28</v>
      </c>
      <c r="D435" s="72">
        <f>IF($B435="Female",SUMIFS(Dataset!$K$2:$K$24,Dataset!$I$2:$I$24,PopData!$B435,Dataset!$J$2:$J$24,PopData!$C435),IF($B435="Male",SUMIFS(Dataset!$K$2:$K$24,Dataset!$I$2:$I$24,PopData!$B435,Dataset!$J$2:$J$24,PopData!$C435),IF($B435="All Genders",SUMIF(Dataset!$J$2:$J$24,PopData!$C435,Dataset!$K$2:$K$24))))</f>
        <v>11090805</v>
      </c>
      <c r="E435" s="73">
        <f t="shared" si="4"/>
        <v>11.090805</v>
      </c>
    </row>
    <row r="436" spans="1:5">
      <c r="A436" t="s">
        <v>186</v>
      </c>
      <c r="B436" t="s">
        <v>20</v>
      </c>
      <c r="C436" t="s">
        <v>29</v>
      </c>
      <c r="D436" s="72">
        <f>IF($B436="Female",SUMIFS(Dataset!$K$2:$K$24,Dataset!$I$2:$I$24,PopData!$B436,Dataset!$J$2:$J$24,PopData!$C436),IF($B436="Male",SUMIFS(Dataset!$K$2:$K$24,Dataset!$I$2:$I$24,PopData!$B436,Dataset!$J$2:$J$24,PopData!$C436),IF($B436="All Genders",SUMIF(Dataset!$J$2:$J$24,PopData!$C436,Dataset!$K$2:$K$24))))</f>
        <v>7062367</v>
      </c>
      <c r="E436" s="73">
        <f t="shared" si="4"/>
        <v>7.0623670000000001</v>
      </c>
    </row>
    <row r="437" spans="1:5">
      <c r="A437" t="s">
        <v>186</v>
      </c>
      <c r="B437" t="s">
        <v>20</v>
      </c>
      <c r="C437" t="s">
        <v>26</v>
      </c>
      <c r="D437" s="72">
        <f>IF($B437="Female",SUMIFS(Dataset!$K$2:$K$24,Dataset!$I$2:$I$24,PopData!$B437,Dataset!$J$2:$J$24,PopData!$C437),IF($B437="Male",SUMIFS(Dataset!$K$2:$K$24,Dataset!$I$2:$I$24,PopData!$B437,Dataset!$J$2:$J$24,PopData!$C437),IF($B437="All Genders",SUMIF(Dataset!$J$2:$J$24,PopData!$C437,Dataset!$K$2:$K$24))))</f>
        <v>3384530</v>
      </c>
      <c r="E437" s="73">
        <f t="shared" si="4"/>
        <v>3.3845299999999998</v>
      </c>
    </row>
    <row r="438" spans="1:5">
      <c r="A438" t="s">
        <v>186</v>
      </c>
      <c r="B438" t="s">
        <v>20</v>
      </c>
      <c r="C438" t="s">
        <v>18</v>
      </c>
      <c r="D438" s="72">
        <f>IF($B438="Female",SUMIFS(Dataset!$K$2:$K$24,Dataset!$I$2:$I$24,PopData!$B438,Dataset!$J$2:$J$24,PopData!$C438),IF($B438="Male",SUMIFS(Dataset!$K$2:$K$24,Dataset!$I$2:$I$24,PopData!$B438,Dataset!$J$2:$J$24,PopData!$C438),IF($B438="All Genders",SUMIF(Dataset!$J$2:$J$24,PopData!$C438,Dataset!$K$2:$K$24))))</f>
        <v>7602923</v>
      </c>
      <c r="E438" s="73">
        <f t="shared" si="4"/>
        <v>7.6029229999999997</v>
      </c>
    </row>
    <row r="439" spans="1:5">
      <c r="A439" t="s">
        <v>186</v>
      </c>
      <c r="B439" t="s">
        <v>20</v>
      </c>
      <c r="C439" t="s">
        <v>56</v>
      </c>
      <c r="D439" s="72">
        <f>IF($B439="Female",SUMIFS(Dataset!$K$2:$K$24,Dataset!$I$2:$I$24,PopData!$B439,Dataset!$J$2:$J$24,PopData!$C439),IF($B439="Male",SUMIFS(Dataset!$K$2:$K$24,Dataset!$I$2:$I$24,PopData!$B439,Dataset!$J$2:$J$24,PopData!$C439),IF($B439="All Genders",SUMIF(Dataset!$J$2:$J$24,PopData!$C439,Dataset!$K$2:$K$24))))</f>
        <v>2798384</v>
      </c>
      <c r="E439" s="73">
        <f t="shared" si="4"/>
        <v>2.798384</v>
      </c>
    </row>
    <row r="440" spans="1:5">
      <c r="A440" t="s">
        <v>186</v>
      </c>
      <c r="B440" t="s">
        <v>20</v>
      </c>
      <c r="C440" t="s">
        <v>15</v>
      </c>
      <c r="D440" s="72">
        <f>IF($B440="Female",SUMIFS(Dataset!$K$2:$K$24,Dataset!$I$2:$I$24,PopData!$B440,Dataset!$J$2:$J$24,PopData!$C440),IF($B440="Male",SUMIFS(Dataset!$K$2:$K$24,Dataset!$I$2:$I$24,PopData!$B440,Dataset!$J$2:$J$24,PopData!$C440),IF($B440="All Genders",SUMIF(Dataset!$J$2:$J$24,PopData!$C440,Dataset!$K$2:$K$24))))</f>
        <v>578988</v>
      </c>
      <c r="E440" s="73">
        <f t="shared" si="4"/>
        <v>0.57898799999999995</v>
      </c>
    </row>
    <row r="441" spans="1:5">
      <c r="A441" t="s">
        <v>186</v>
      </c>
      <c r="B441" t="s">
        <v>20</v>
      </c>
      <c r="C441" t="s">
        <v>0</v>
      </c>
      <c r="D441" s="72">
        <f>IF($B441="Female",SUMIFS(Dataset!$K$2:$K$24,Dataset!$I$2:$I$24,PopData!$B441,Dataset!$J$2:$J$24,PopData!$C441),IF($B441="Male",SUMIFS(Dataset!$K$2:$K$24,Dataset!$I$2:$I$24,PopData!$B441,Dataset!$J$2:$J$24,PopData!$C441),IF($B441="All Genders",SUMIF(Dataset!$J$2:$J$24,PopData!$C441,Dataset!$K$2:$K$24))))</f>
        <v>54831448</v>
      </c>
      <c r="E441" s="73">
        <f t="shared" si="4"/>
        <v>54.831448000000002</v>
      </c>
    </row>
    <row r="442" spans="1:5">
      <c r="A442" t="s">
        <v>186</v>
      </c>
      <c r="B442" t="s">
        <v>12</v>
      </c>
      <c r="C442" t="s">
        <v>25</v>
      </c>
      <c r="D442" s="72">
        <f>IF($B442="Female",SUMIFS(Dataset!$K$2:$K$24,Dataset!$I$2:$I$24,PopData!$B442,Dataset!$J$2:$J$24,PopData!$C442),IF($B442="Male",SUMIFS(Dataset!$K$2:$K$24,Dataset!$I$2:$I$24,PopData!$B442,Dataset!$J$2:$J$24,PopData!$C442),IF($B442="All Genders",SUMIF(Dataset!$J$2:$J$24,PopData!$C442,Dataset!$K$2:$K$24))))</f>
        <v>1539814</v>
      </c>
      <c r="E442" s="73">
        <f t="shared" si="4"/>
        <v>1.539814</v>
      </c>
    </row>
    <row r="443" spans="1:5">
      <c r="A443" t="s">
        <v>186</v>
      </c>
      <c r="B443" t="s">
        <v>12</v>
      </c>
      <c r="C443" t="s">
        <v>16</v>
      </c>
      <c r="D443" s="72">
        <f>IF($B443="Female",SUMIFS(Dataset!$K$2:$K$24,Dataset!$I$2:$I$24,PopData!$B443,Dataset!$J$2:$J$24,PopData!$C443),IF($B443="Male",SUMIFS(Dataset!$K$2:$K$24,Dataset!$I$2:$I$24,PopData!$B443,Dataset!$J$2:$J$24,PopData!$C443),IF($B443="All Genders",SUMIF(Dataset!$J$2:$J$24,PopData!$C443,Dataset!$K$2:$K$24))))</f>
        <v>1639849</v>
      </c>
      <c r="E443" s="73">
        <f t="shared" si="4"/>
        <v>1.6398489999999999</v>
      </c>
    </row>
    <row r="444" spans="1:5">
      <c r="A444" t="s">
        <v>186</v>
      </c>
      <c r="B444" t="s">
        <v>12</v>
      </c>
      <c r="C444" t="s">
        <v>17</v>
      </c>
      <c r="D444" s="72">
        <f>IF($B444="Female",SUMIFS(Dataset!$K$2:$K$24,Dataset!$I$2:$I$24,PopData!$B444,Dataset!$J$2:$J$24,PopData!$C444),IF($B444="Male",SUMIFS(Dataset!$K$2:$K$24,Dataset!$I$2:$I$24,PopData!$B444,Dataset!$J$2:$J$24,PopData!$C444),IF($B444="All Genders",SUMIF(Dataset!$J$2:$J$24,PopData!$C444,Dataset!$K$2:$K$24))))</f>
        <v>2956130</v>
      </c>
      <c r="E444" s="73">
        <f t="shared" si="4"/>
        <v>2.9561299999999999</v>
      </c>
    </row>
    <row r="445" spans="1:5">
      <c r="A445" t="s">
        <v>186</v>
      </c>
      <c r="B445" t="s">
        <v>12</v>
      </c>
      <c r="C445" t="s">
        <v>27</v>
      </c>
      <c r="D445" s="72">
        <f>IF($B445="Female",SUMIFS(Dataset!$K$2:$K$24,Dataset!$I$2:$I$24,PopData!$B445,Dataset!$J$2:$J$24,PopData!$C445),IF($B445="Male",SUMIFS(Dataset!$K$2:$K$24,Dataset!$I$2:$I$24,PopData!$B445,Dataset!$J$2:$J$24,PopData!$C445),IF($B445="All Genders",SUMIF(Dataset!$J$2:$J$24,PopData!$C445,Dataset!$K$2:$K$24))))</f>
        <v>5895219</v>
      </c>
      <c r="E445" s="73">
        <f t="shared" si="4"/>
        <v>5.895219</v>
      </c>
    </row>
    <row r="446" spans="1:5">
      <c r="A446" t="s">
        <v>186</v>
      </c>
      <c r="B446" t="s">
        <v>12</v>
      </c>
      <c r="C446" t="s">
        <v>28</v>
      </c>
      <c r="D446" s="72">
        <f>IF($B446="Female",SUMIFS(Dataset!$K$2:$K$24,Dataset!$I$2:$I$24,PopData!$B446,Dataset!$J$2:$J$24,PopData!$C446),IF($B446="Male",SUMIFS(Dataset!$K$2:$K$24,Dataset!$I$2:$I$24,PopData!$B446,Dataset!$J$2:$J$24,PopData!$C446),IF($B446="All Genders",SUMIF(Dataset!$J$2:$J$24,PopData!$C446,Dataset!$K$2:$K$24))))</f>
        <v>5637153</v>
      </c>
      <c r="E446" s="73">
        <f t="shared" si="4"/>
        <v>5.6371529999999996</v>
      </c>
    </row>
    <row r="447" spans="1:5">
      <c r="A447" t="s">
        <v>186</v>
      </c>
      <c r="B447" t="s">
        <v>12</v>
      </c>
      <c r="C447" t="s">
        <v>29</v>
      </c>
      <c r="D447" s="72">
        <f>IF($B447="Female",SUMIFS(Dataset!$K$2:$K$24,Dataset!$I$2:$I$24,PopData!$B447,Dataset!$J$2:$J$24,PopData!$C447),IF($B447="Male",SUMIFS(Dataset!$K$2:$K$24,Dataset!$I$2:$I$24,PopData!$B447,Dataset!$J$2:$J$24,PopData!$C447),IF($B447="All Genders",SUMIF(Dataset!$J$2:$J$24,PopData!$C447,Dataset!$K$2:$K$24))))</f>
        <v>3590741</v>
      </c>
      <c r="E447" s="73">
        <f t="shared" si="4"/>
        <v>3.590741</v>
      </c>
    </row>
    <row r="448" spans="1:5">
      <c r="A448" t="s">
        <v>186</v>
      </c>
      <c r="B448" t="s">
        <v>12</v>
      </c>
      <c r="C448" t="s">
        <v>26</v>
      </c>
      <c r="D448" s="72">
        <f>IF($B448="Female",SUMIFS(Dataset!$K$2:$K$24,Dataset!$I$2:$I$24,PopData!$B448,Dataset!$J$2:$J$24,PopData!$C448),IF($B448="Male",SUMIFS(Dataset!$K$2:$K$24,Dataset!$I$2:$I$24,PopData!$B448,Dataset!$J$2:$J$24,PopData!$C448),IF($B448="All Genders",SUMIF(Dataset!$J$2:$J$24,PopData!$C448,Dataset!$K$2:$K$24))))</f>
        <v>1651283</v>
      </c>
      <c r="E448" s="73">
        <f t="shared" si="4"/>
        <v>1.6512830000000001</v>
      </c>
    </row>
    <row r="449" spans="1:5">
      <c r="A449" t="s">
        <v>186</v>
      </c>
      <c r="B449" t="s">
        <v>12</v>
      </c>
      <c r="C449" t="s">
        <v>18</v>
      </c>
      <c r="D449" s="72">
        <f>IF($B449="Female",SUMIFS(Dataset!$K$2:$K$24,Dataset!$I$2:$I$24,PopData!$B449,Dataset!$J$2:$J$24,PopData!$C449),IF($B449="Male",SUMIFS(Dataset!$K$2:$K$24,Dataset!$I$2:$I$24,PopData!$B449,Dataset!$J$2:$J$24,PopData!$C449),IF($B449="All Genders",SUMIF(Dataset!$J$2:$J$24,PopData!$C449,Dataset!$K$2:$K$24))))</f>
        <v>3981984</v>
      </c>
      <c r="E449" s="73">
        <f t="shared" si="4"/>
        <v>3.9819840000000002</v>
      </c>
    </row>
    <row r="450" spans="1:5">
      <c r="A450" t="s">
        <v>186</v>
      </c>
      <c r="B450" t="s">
        <v>12</v>
      </c>
      <c r="C450" t="s">
        <v>56</v>
      </c>
      <c r="D450" s="72">
        <f>IF($B450="Female",SUMIFS(Dataset!$K$2:$K$24,Dataset!$I$2:$I$24,PopData!$B450,Dataset!$J$2:$J$24,PopData!$C450),IF($B450="Male",SUMIFS(Dataset!$K$2:$K$24,Dataset!$I$2:$I$24,PopData!$B450,Dataset!$J$2:$J$24,PopData!$C450),IF($B450="All Genders",SUMIF(Dataset!$J$2:$J$24,PopData!$C450,Dataset!$K$2:$K$24))))</f>
        <v>1658611</v>
      </c>
      <c r="E450" s="73">
        <f t="shared" si="4"/>
        <v>1.6586110000000001</v>
      </c>
    </row>
    <row r="451" spans="1:5">
      <c r="A451" t="s">
        <v>186</v>
      </c>
      <c r="B451" t="s">
        <v>12</v>
      </c>
      <c r="C451" t="s">
        <v>15</v>
      </c>
      <c r="D451" s="72">
        <f>IF($B451="Female",SUMIFS(Dataset!$K$2:$K$24,Dataset!$I$2:$I$24,PopData!$B451,Dataset!$J$2:$J$24,PopData!$C451),IF($B451="Male",SUMIFS(Dataset!$K$2:$K$24,Dataset!$I$2:$I$24,PopData!$B451,Dataset!$J$2:$J$24,PopData!$C451),IF($B451="All Genders",SUMIF(Dataset!$J$2:$J$24,PopData!$C451,Dataset!$K$2:$K$24))))</f>
        <v>282933</v>
      </c>
      <c r="E451" s="73">
        <f t="shared" si="4"/>
        <v>0.28293299999999999</v>
      </c>
    </row>
    <row r="452" spans="1:5">
      <c r="A452" t="s">
        <v>186</v>
      </c>
      <c r="B452" t="s">
        <v>12</v>
      </c>
      <c r="C452" t="s">
        <v>0</v>
      </c>
      <c r="D452" s="72">
        <f>IF($B452="Female",SUMIFS(Dataset!$K$2:$K$24,Dataset!$I$2:$I$24,PopData!$B452,Dataset!$J$2:$J$24,PopData!$C452),IF($B452="Male",SUMIFS(Dataset!$K$2:$K$24,Dataset!$I$2:$I$24,PopData!$B452,Dataset!$J$2:$J$24,PopData!$C452),IF($B452="All Genders",SUMIF(Dataset!$J$2:$J$24,PopData!$C452,Dataset!$K$2:$K$24))))</f>
        <v>27175106</v>
      </c>
      <c r="E452" s="73">
        <f t="shared" si="4"/>
        <v>27.175106</v>
      </c>
    </row>
    <row r="453" spans="1:5">
      <c r="A453" t="s">
        <v>186</v>
      </c>
      <c r="B453" t="s">
        <v>13</v>
      </c>
      <c r="C453" t="s">
        <v>25</v>
      </c>
      <c r="D453" s="72">
        <f>IF($B453="Female",SUMIFS(Dataset!$K$2:$K$24,Dataset!$I$2:$I$24,PopData!$B453,Dataset!$J$2:$J$24,PopData!$C453),IF($B453="Male",SUMIFS(Dataset!$K$2:$K$24,Dataset!$I$2:$I$24,PopData!$B453,Dataset!$J$2:$J$24,PopData!$C453),IF($B453="All Genders",SUMIF(Dataset!$J$2:$J$24,PopData!$C453,Dataset!$K$2:$K$24))))</f>
        <v>1616836</v>
      </c>
      <c r="E453" s="73">
        <f>D453/1000000</f>
        <v>1.6168359999999999</v>
      </c>
    </row>
    <row r="454" spans="1:5">
      <c r="A454" t="s">
        <v>186</v>
      </c>
      <c r="B454" t="s">
        <v>13</v>
      </c>
      <c r="C454" t="s">
        <v>16</v>
      </c>
      <c r="D454" s="72">
        <f>IF($B454="Female",SUMIFS(Dataset!$K$2:$K$24,Dataset!$I$2:$I$24,PopData!$B454,Dataset!$J$2:$J$24,PopData!$C454),IF($B454="Male",SUMIFS(Dataset!$K$2:$K$24,Dataset!$I$2:$I$24,PopData!$B454,Dataset!$J$2:$J$24,PopData!$C454),IF($B454="All Genders",SUMIF(Dataset!$J$2:$J$24,PopData!$C454,Dataset!$K$2:$K$24))))</f>
        <v>1723073</v>
      </c>
      <c r="E454" s="73">
        <f t="shared" si="4"/>
        <v>1.7230730000000001</v>
      </c>
    </row>
    <row r="455" spans="1:5">
      <c r="A455" t="s">
        <v>186</v>
      </c>
      <c r="B455" t="s">
        <v>13</v>
      </c>
      <c r="C455" t="s">
        <v>17</v>
      </c>
      <c r="D455" s="72">
        <f>IF($B455="Female",SUMIFS(Dataset!$K$2:$K$24,Dataset!$I$2:$I$24,PopData!$B455,Dataset!$J$2:$J$24,PopData!$C455),IF($B455="Male",SUMIFS(Dataset!$K$2:$K$24,Dataset!$I$2:$I$24,PopData!$B455,Dataset!$J$2:$J$24,PopData!$C455),IF($B455="All Genders",SUMIF(Dataset!$J$2:$J$24,PopData!$C455,Dataset!$K$2:$K$24))))</f>
        <v>3033102</v>
      </c>
      <c r="E455" s="73">
        <f t="shared" si="4"/>
        <v>3.033102</v>
      </c>
    </row>
    <row r="456" spans="1:5">
      <c r="A456" t="s">
        <v>186</v>
      </c>
      <c r="B456" t="s">
        <v>13</v>
      </c>
      <c r="C456" t="s">
        <v>27</v>
      </c>
      <c r="D456" s="72">
        <f>IF($B456="Female",SUMIFS(Dataset!$K$2:$K$24,Dataset!$I$2:$I$24,PopData!$B456,Dataset!$J$2:$J$24,PopData!$C456),IF($B456="Male",SUMIFS(Dataset!$K$2:$K$24,Dataset!$I$2:$I$24,PopData!$B456,Dataset!$J$2:$J$24,PopData!$C456),IF($B456="All Genders",SUMIF(Dataset!$J$2:$J$24,PopData!$C456,Dataset!$K$2:$K$24))))</f>
        <v>5568039</v>
      </c>
      <c r="E456" s="73">
        <f t="shared" si="4"/>
        <v>5.5680389999999997</v>
      </c>
    </row>
    <row r="457" spans="1:5">
      <c r="A457" t="s">
        <v>186</v>
      </c>
      <c r="B457" t="s">
        <v>13</v>
      </c>
      <c r="C457" t="s">
        <v>28</v>
      </c>
      <c r="D457" s="72">
        <f>IF($B457="Female",SUMIFS(Dataset!$K$2:$K$24,Dataset!$I$2:$I$24,PopData!$B457,Dataset!$J$2:$J$24,PopData!$C457),IF($B457="Male",SUMIFS(Dataset!$K$2:$K$24,Dataset!$I$2:$I$24,PopData!$B457,Dataset!$J$2:$J$24,PopData!$C457),IF($B457="All Genders",SUMIF(Dataset!$J$2:$J$24,PopData!$C457,Dataset!$K$2:$K$24))))</f>
        <v>5453652</v>
      </c>
      <c r="E457" s="73">
        <f t="shared" si="4"/>
        <v>5.4536519999999999</v>
      </c>
    </row>
    <row r="458" spans="1:5">
      <c r="A458" t="s">
        <v>186</v>
      </c>
      <c r="B458" t="s">
        <v>13</v>
      </c>
      <c r="C458" t="s">
        <v>29</v>
      </c>
      <c r="D458" s="72">
        <f>IF($B458="Female",SUMIFS(Dataset!$K$2:$K$24,Dataset!$I$2:$I$24,PopData!$B458,Dataset!$J$2:$J$24,PopData!$C458),IF($B458="Male",SUMIFS(Dataset!$K$2:$K$24,Dataset!$I$2:$I$24,PopData!$B458,Dataset!$J$2:$J$24,PopData!$C458),IF($B458="All Genders",SUMIF(Dataset!$J$2:$J$24,PopData!$C458,Dataset!$K$2:$K$24))))</f>
        <v>3471626</v>
      </c>
      <c r="E458" s="73">
        <f t="shared" si="4"/>
        <v>3.4716260000000001</v>
      </c>
    </row>
    <row r="459" spans="1:5">
      <c r="A459" t="s">
        <v>186</v>
      </c>
      <c r="B459" t="s">
        <v>13</v>
      </c>
      <c r="C459" t="s">
        <v>26</v>
      </c>
      <c r="D459" s="72">
        <f>IF($B459="Female",SUMIFS(Dataset!$K$2:$K$24,Dataset!$I$2:$I$24,PopData!$B459,Dataset!$J$2:$J$24,PopData!$C459),IF($B459="Male",SUMIFS(Dataset!$K$2:$K$24,Dataset!$I$2:$I$24,PopData!$B459,Dataset!$J$2:$J$24,PopData!$C459),IF($B459="All Genders",SUMIF(Dataset!$J$2:$J$24,PopData!$C459,Dataset!$K$2:$K$24))))</f>
        <v>1733247</v>
      </c>
      <c r="E459" s="73">
        <f t="shared" si="4"/>
        <v>1.733247</v>
      </c>
    </row>
    <row r="460" spans="1:5">
      <c r="A460" t="s">
        <v>186</v>
      </c>
      <c r="B460" t="s">
        <v>13</v>
      </c>
      <c r="C460" t="s">
        <v>18</v>
      </c>
      <c r="D460" s="72">
        <f>IF($B460="Female",SUMIFS(Dataset!$K$2:$K$24,Dataset!$I$2:$I$24,PopData!$B460,Dataset!$J$2:$J$24,PopData!$C460),IF($B460="Male",SUMIFS(Dataset!$K$2:$K$24,Dataset!$I$2:$I$24,PopData!$B460,Dataset!$J$2:$J$24,PopData!$C460),IF($B460="All Genders",SUMIF(Dataset!$J$2:$J$24,PopData!$C460,Dataset!$K$2:$K$24))))</f>
        <v>3620939</v>
      </c>
      <c r="E460" s="73">
        <f t="shared" si="4"/>
        <v>3.6209389999999999</v>
      </c>
    </row>
    <row r="461" spans="1:5">
      <c r="A461" t="s">
        <v>186</v>
      </c>
      <c r="B461" t="s">
        <v>13</v>
      </c>
      <c r="C461" t="s">
        <v>56</v>
      </c>
      <c r="D461" s="72">
        <f>IF($B461="Female",SUMIFS(Dataset!$K$2:$K$24,Dataset!$I$2:$I$24,PopData!$B461,Dataset!$J$2:$J$24,PopData!$C461),IF($B461="Male",SUMIFS(Dataset!$K$2:$K$24,Dataset!$I$2:$I$24,PopData!$B461,Dataset!$J$2:$J$24,PopData!$C461),IF($B461="All Genders",SUMIF(Dataset!$J$2:$J$24,PopData!$C461,Dataset!$K$2:$K$24))))</f>
        <v>1139773</v>
      </c>
      <c r="E461" s="73">
        <f t="shared" si="4"/>
        <v>1.1397729999999999</v>
      </c>
    </row>
    <row r="462" spans="1:5">
      <c r="A462" t="s">
        <v>186</v>
      </c>
      <c r="B462" t="s">
        <v>13</v>
      </c>
      <c r="C462" t="s">
        <v>15</v>
      </c>
      <c r="D462" s="72">
        <f>IF($B462="Female",SUMIFS(Dataset!$K$2:$K$24,Dataset!$I$2:$I$24,PopData!$B462,Dataset!$J$2:$J$24,PopData!$C462),IF($B462="Male",SUMIFS(Dataset!$K$2:$K$24,Dataset!$I$2:$I$24,PopData!$B462,Dataset!$J$2:$J$24,PopData!$C462),IF($B462="All Genders",SUMIF(Dataset!$J$2:$J$24,PopData!$C462,Dataset!$K$2:$K$24))))</f>
        <v>296055</v>
      </c>
      <c r="E462" s="73">
        <f t="shared" si="4"/>
        <v>0.29605500000000001</v>
      </c>
    </row>
    <row r="463" spans="1:5">
      <c r="A463" t="s">
        <v>186</v>
      </c>
      <c r="B463" t="s">
        <v>13</v>
      </c>
      <c r="C463" t="s">
        <v>0</v>
      </c>
      <c r="D463" s="72">
        <f>IF($B463="Female",SUMIFS(Dataset!$K$2:$K$24,Dataset!$I$2:$I$24,PopData!$B463,Dataset!$J$2:$J$24,PopData!$C463),IF($B463="Male",SUMIFS(Dataset!$K$2:$K$24,Dataset!$I$2:$I$24,PopData!$B463,Dataset!$J$2:$J$24,PopData!$C463),IF($B463="All Genders",SUMIF(Dataset!$J$2:$J$24,PopData!$C463,Dataset!$K$2:$K$24))))</f>
        <v>27656342</v>
      </c>
      <c r="E463" s="73">
        <f t="shared" ref="E463" si="5">D463/1000000</f>
        <v>27.656341999999999</v>
      </c>
    </row>
  </sheetData>
  <sortState xmlns:xlrd2="http://schemas.microsoft.com/office/spreadsheetml/2017/richdata2" ref="A2:E232">
    <sortCondition ref="A2:A232"/>
    <sortCondition ref="C2:C232"/>
    <sortCondition ref="B2:B232"/>
  </sortState>
  <phoneticPr fontId="3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61DB9-D6AE-4FA5-9DD4-0180E051905D}">
  <dimension ref="A1:K203"/>
  <sheetViews>
    <sheetView zoomScale="80" zoomScaleNormal="80" workbookViewId="0">
      <selection activeCell="K11" sqref="K11"/>
    </sheetView>
  </sheetViews>
  <sheetFormatPr defaultColWidth="8.81640625" defaultRowHeight="14.5"/>
  <cols>
    <col min="1" max="1" width="16.36328125" style="84" customWidth="1"/>
    <col min="2" max="2" width="10.90625" style="84" customWidth="1"/>
    <col min="3" max="3" width="28.36328125" style="84" customWidth="1"/>
    <col min="4" max="4" width="26.1796875" style="84" customWidth="1"/>
    <col min="5" max="5" width="11.1796875" style="119" bestFit="1" customWidth="1"/>
    <col min="6" max="6" width="20.81640625" style="84" customWidth="1"/>
    <col min="7" max="8" width="15.1796875" style="84" customWidth="1"/>
    <col min="9" max="9" width="8.90625"/>
    <col min="10" max="10" width="8.81640625" style="84"/>
    <col min="11" max="11" width="15.54296875" style="84" customWidth="1"/>
    <col min="12" max="16384" width="8.81640625" style="84"/>
  </cols>
  <sheetData>
    <row r="1" spans="1:11">
      <c r="A1" s="84" t="s">
        <v>191</v>
      </c>
      <c r="B1" s="84" t="s">
        <v>192</v>
      </c>
      <c r="C1" s="84" t="s">
        <v>193</v>
      </c>
      <c r="D1" s="84" t="s">
        <v>194</v>
      </c>
      <c r="E1" s="119" t="s">
        <v>300</v>
      </c>
      <c r="F1" s="84" t="s">
        <v>195</v>
      </c>
      <c r="G1" s="84" t="s">
        <v>196</v>
      </c>
    </row>
    <row r="2" spans="1:11" ht="14">
      <c r="A2" s="84" t="s">
        <v>197</v>
      </c>
      <c r="B2" s="84" t="s">
        <v>198</v>
      </c>
      <c r="C2" s="84">
        <v>0</v>
      </c>
      <c r="D2" s="84" t="s">
        <v>199</v>
      </c>
      <c r="E2" s="119" t="s">
        <v>15</v>
      </c>
      <c r="F2" s="84" t="s">
        <v>12</v>
      </c>
      <c r="G2" s="84">
        <v>282933</v>
      </c>
      <c r="I2" s="120" t="s">
        <v>12</v>
      </c>
      <c r="J2" s="84" t="s">
        <v>15</v>
      </c>
      <c r="K2" s="84">
        <f>SUMIFS($G:$G,$E:$E,$J2,$F:$F,$I2)</f>
        <v>282933</v>
      </c>
    </row>
    <row r="3" spans="1:11">
      <c r="A3" s="84" t="s">
        <v>197</v>
      </c>
      <c r="B3" s="84" t="s">
        <v>198</v>
      </c>
      <c r="C3" s="84">
        <v>0</v>
      </c>
      <c r="D3" s="84" t="s">
        <v>199</v>
      </c>
      <c r="E3" s="119" t="s">
        <v>15</v>
      </c>
      <c r="F3" s="84" t="s">
        <v>13</v>
      </c>
      <c r="G3" s="84">
        <v>296055</v>
      </c>
      <c r="I3" s="120" t="s">
        <v>12</v>
      </c>
      <c r="J3" s="85" t="s">
        <v>25</v>
      </c>
      <c r="K3" s="84">
        <f>SUMIFS($G:$G,$E:$E,$J3,$F:$F,$I3)</f>
        <v>1539814</v>
      </c>
    </row>
    <row r="4" spans="1:11">
      <c r="A4" s="84" t="s">
        <v>197</v>
      </c>
      <c r="B4" s="84" t="s">
        <v>198</v>
      </c>
      <c r="C4" s="84">
        <v>1</v>
      </c>
      <c r="D4" s="84" t="s">
        <v>200</v>
      </c>
      <c r="E4" s="119" t="s">
        <v>25</v>
      </c>
      <c r="F4" s="84" t="s">
        <v>12</v>
      </c>
      <c r="G4" s="84">
        <v>295634</v>
      </c>
      <c r="I4" s="120" t="s">
        <v>12</v>
      </c>
      <c r="J4" s="85" t="s">
        <v>16</v>
      </c>
      <c r="K4" s="84">
        <f t="shared" ref="K4:K23" si="0">SUMIFS($G:$G,$E:$E,$J4,$F:$F,$I4)</f>
        <v>1639849</v>
      </c>
    </row>
    <row r="5" spans="1:11">
      <c r="A5" s="84" t="s">
        <v>197</v>
      </c>
      <c r="B5" s="84" t="s">
        <v>198</v>
      </c>
      <c r="C5" s="84">
        <v>1</v>
      </c>
      <c r="D5" s="84" t="s">
        <v>200</v>
      </c>
      <c r="E5" s="119" t="s">
        <v>25</v>
      </c>
      <c r="F5" s="84" t="s">
        <v>13</v>
      </c>
      <c r="G5" s="84">
        <v>310301</v>
      </c>
      <c r="I5" s="120" t="s">
        <v>12</v>
      </c>
      <c r="J5" s="85" t="s">
        <v>17</v>
      </c>
      <c r="K5" s="84">
        <f t="shared" si="0"/>
        <v>2956130</v>
      </c>
    </row>
    <row r="6" spans="1:11">
      <c r="A6" s="84" t="s">
        <v>197</v>
      </c>
      <c r="B6" s="84" t="s">
        <v>198</v>
      </c>
      <c r="C6" s="84">
        <v>2</v>
      </c>
      <c r="D6" s="84" t="s">
        <v>201</v>
      </c>
      <c r="E6" s="119" t="s">
        <v>25</v>
      </c>
      <c r="F6" s="84" t="s">
        <v>12</v>
      </c>
      <c r="G6" s="84">
        <v>301599</v>
      </c>
      <c r="I6" s="120" t="s">
        <v>12</v>
      </c>
      <c r="J6" s="85" t="s">
        <v>27</v>
      </c>
      <c r="K6" s="84">
        <f t="shared" si="0"/>
        <v>5895219</v>
      </c>
    </row>
    <row r="7" spans="1:11">
      <c r="A7" s="84" t="s">
        <v>197</v>
      </c>
      <c r="B7" s="84" t="s">
        <v>198</v>
      </c>
      <c r="C7" s="84">
        <v>2</v>
      </c>
      <c r="D7" s="84" t="s">
        <v>201</v>
      </c>
      <c r="E7" s="119" t="s">
        <v>25</v>
      </c>
      <c r="F7" s="84" t="s">
        <v>13</v>
      </c>
      <c r="G7" s="84">
        <v>317434</v>
      </c>
      <c r="I7" s="120" t="s">
        <v>12</v>
      </c>
      <c r="J7" s="85" t="s">
        <v>28</v>
      </c>
      <c r="K7" s="84">
        <f t="shared" si="0"/>
        <v>5637153</v>
      </c>
    </row>
    <row r="8" spans="1:11">
      <c r="A8" s="84" t="s">
        <v>197</v>
      </c>
      <c r="B8" s="84" t="s">
        <v>198</v>
      </c>
      <c r="C8" s="84">
        <v>3</v>
      </c>
      <c r="D8" s="84" t="s">
        <v>202</v>
      </c>
      <c r="E8" s="119" t="s">
        <v>25</v>
      </c>
      <c r="F8" s="84" t="s">
        <v>12</v>
      </c>
      <c r="G8" s="84">
        <v>306032</v>
      </c>
      <c r="I8" s="120" t="s">
        <v>12</v>
      </c>
      <c r="J8" s="85" t="s">
        <v>29</v>
      </c>
      <c r="K8" s="84">
        <f t="shared" si="0"/>
        <v>3590741</v>
      </c>
    </row>
    <row r="9" spans="1:11">
      <c r="A9" s="84" t="s">
        <v>197</v>
      </c>
      <c r="B9" s="84" t="s">
        <v>198</v>
      </c>
      <c r="C9" s="84">
        <v>3</v>
      </c>
      <c r="D9" s="84" t="s">
        <v>202</v>
      </c>
      <c r="E9" s="119" t="s">
        <v>25</v>
      </c>
      <c r="F9" s="84" t="s">
        <v>13</v>
      </c>
      <c r="G9" s="84">
        <v>320330</v>
      </c>
      <c r="I9" s="120" t="s">
        <v>12</v>
      </c>
      <c r="J9" s="85" t="s">
        <v>26</v>
      </c>
      <c r="K9" s="84">
        <f t="shared" si="0"/>
        <v>1651283</v>
      </c>
    </row>
    <row r="10" spans="1:11">
      <c r="A10" s="84" t="s">
        <v>197</v>
      </c>
      <c r="B10" s="84" t="s">
        <v>198</v>
      </c>
      <c r="C10" s="84">
        <v>4</v>
      </c>
      <c r="D10" s="84" t="s">
        <v>203</v>
      </c>
      <c r="E10" s="119" t="s">
        <v>25</v>
      </c>
      <c r="F10" s="84" t="s">
        <v>12</v>
      </c>
      <c r="G10" s="84">
        <v>315442</v>
      </c>
      <c r="I10" s="120" t="s">
        <v>12</v>
      </c>
      <c r="J10" s="85" t="s">
        <v>18</v>
      </c>
      <c r="K10" s="84">
        <f t="shared" si="0"/>
        <v>3981984</v>
      </c>
    </row>
    <row r="11" spans="1:11">
      <c r="A11" s="84" t="s">
        <v>197</v>
      </c>
      <c r="B11" s="84" t="s">
        <v>198</v>
      </c>
      <c r="C11" s="84">
        <v>4</v>
      </c>
      <c r="D11" s="84" t="s">
        <v>203</v>
      </c>
      <c r="E11" s="119" t="s">
        <v>25</v>
      </c>
      <c r="F11" s="84" t="s">
        <v>13</v>
      </c>
      <c r="G11" s="84">
        <v>331189</v>
      </c>
      <c r="I11" s="120" t="s">
        <v>12</v>
      </c>
      <c r="J11" s="85" t="s">
        <v>56</v>
      </c>
      <c r="K11" s="84">
        <f t="shared" si="0"/>
        <v>1658611</v>
      </c>
    </row>
    <row r="12" spans="1:11">
      <c r="A12" s="84" t="s">
        <v>197</v>
      </c>
      <c r="B12" s="84" t="s">
        <v>198</v>
      </c>
      <c r="C12" s="84">
        <v>5</v>
      </c>
      <c r="D12" s="84" t="s">
        <v>204</v>
      </c>
      <c r="E12" s="119" t="s">
        <v>25</v>
      </c>
      <c r="F12" s="84" t="s">
        <v>12</v>
      </c>
      <c r="G12" s="84">
        <v>321107</v>
      </c>
      <c r="I12" s="120" t="s">
        <v>12</v>
      </c>
      <c r="J12" s="85" t="s">
        <v>0</v>
      </c>
      <c r="K12" s="84">
        <f>SUM(K2:K10)</f>
        <v>27175106</v>
      </c>
    </row>
    <row r="13" spans="1:11">
      <c r="A13" s="84" t="s">
        <v>197</v>
      </c>
      <c r="B13" s="84" t="s">
        <v>198</v>
      </c>
      <c r="C13" s="84">
        <v>5</v>
      </c>
      <c r="D13" s="84" t="s">
        <v>204</v>
      </c>
      <c r="E13" s="119" t="s">
        <v>25</v>
      </c>
      <c r="F13" s="84" t="s">
        <v>13</v>
      </c>
      <c r="G13" s="84">
        <v>337582</v>
      </c>
      <c r="I13" s="120"/>
      <c r="J13" s="85"/>
    </row>
    <row r="14" spans="1:11" ht="14">
      <c r="A14" s="84" t="s">
        <v>197</v>
      </c>
      <c r="B14" s="84" t="s">
        <v>198</v>
      </c>
      <c r="C14" s="84">
        <v>6</v>
      </c>
      <c r="D14" s="84" t="s">
        <v>205</v>
      </c>
      <c r="E14" s="119" t="s">
        <v>26</v>
      </c>
      <c r="F14" s="84" t="s">
        <v>12</v>
      </c>
      <c r="G14" s="84">
        <v>317726</v>
      </c>
      <c r="I14" s="120" t="s">
        <v>13</v>
      </c>
      <c r="J14" s="84" t="s">
        <v>15</v>
      </c>
      <c r="K14" s="84">
        <f t="shared" si="0"/>
        <v>296055</v>
      </c>
    </row>
    <row r="15" spans="1:11">
      <c r="A15" s="84" t="s">
        <v>197</v>
      </c>
      <c r="B15" s="84" t="s">
        <v>198</v>
      </c>
      <c r="C15" s="84">
        <v>6</v>
      </c>
      <c r="D15" s="84" t="s">
        <v>205</v>
      </c>
      <c r="E15" s="119" t="s">
        <v>26</v>
      </c>
      <c r="F15" s="84" t="s">
        <v>13</v>
      </c>
      <c r="G15" s="84">
        <v>332834</v>
      </c>
      <c r="I15" s="120" t="s">
        <v>13</v>
      </c>
      <c r="J15" s="85" t="s">
        <v>25</v>
      </c>
      <c r="K15" s="84">
        <f t="shared" si="0"/>
        <v>1616836</v>
      </c>
    </row>
    <row r="16" spans="1:11">
      <c r="A16" s="84" t="s">
        <v>197</v>
      </c>
      <c r="B16" s="84" t="s">
        <v>198</v>
      </c>
      <c r="C16" s="84">
        <v>7</v>
      </c>
      <c r="D16" s="84" t="s">
        <v>206</v>
      </c>
      <c r="E16" s="119" t="s">
        <v>26</v>
      </c>
      <c r="F16" s="84" t="s">
        <v>12</v>
      </c>
      <c r="G16" s="84">
        <v>321907</v>
      </c>
      <c r="I16" s="120" t="s">
        <v>13</v>
      </c>
      <c r="J16" s="85" t="s">
        <v>16</v>
      </c>
      <c r="K16" s="84">
        <f t="shared" si="0"/>
        <v>1723073</v>
      </c>
    </row>
    <row r="17" spans="1:11">
      <c r="A17" s="84" t="s">
        <v>197</v>
      </c>
      <c r="B17" s="84" t="s">
        <v>198</v>
      </c>
      <c r="C17" s="84">
        <v>7</v>
      </c>
      <c r="D17" s="84" t="s">
        <v>206</v>
      </c>
      <c r="E17" s="119" t="s">
        <v>26</v>
      </c>
      <c r="F17" s="84" t="s">
        <v>13</v>
      </c>
      <c r="G17" s="84">
        <v>336955</v>
      </c>
      <c r="I17" s="120" t="s">
        <v>13</v>
      </c>
      <c r="J17" s="85" t="s">
        <v>17</v>
      </c>
      <c r="K17" s="84">
        <f t="shared" si="0"/>
        <v>3033102</v>
      </c>
    </row>
    <row r="18" spans="1:11">
      <c r="A18" s="84" t="s">
        <v>197</v>
      </c>
      <c r="B18" s="84" t="s">
        <v>198</v>
      </c>
      <c r="C18" s="84">
        <v>8</v>
      </c>
      <c r="D18" s="84" t="s">
        <v>207</v>
      </c>
      <c r="E18" s="119" t="s">
        <v>26</v>
      </c>
      <c r="F18" s="84" t="s">
        <v>12</v>
      </c>
      <c r="G18" s="84">
        <v>334272</v>
      </c>
      <c r="I18" s="120" t="s">
        <v>13</v>
      </c>
      <c r="J18" s="85" t="s">
        <v>27</v>
      </c>
      <c r="K18" s="84">
        <f t="shared" si="0"/>
        <v>5568039</v>
      </c>
    </row>
    <row r="19" spans="1:11">
      <c r="A19" s="84" t="s">
        <v>197</v>
      </c>
      <c r="B19" s="84" t="s">
        <v>198</v>
      </c>
      <c r="C19" s="84">
        <v>8</v>
      </c>
      <c r="D19" s="84" t="s">
        <v>207</v>
      </c>
      <c r="E19" s="119" t="s">
        <v>26</v>
      </c>
      <c r="F19" s="84" t="s">
        <v>13</v>
      </c>
      <c r="G19" s="84">
        <v>351858</v>
      </c>
      <c r="I19" s="120" t="s">
        <v>13</v>
      </c>
      <c r="J19" s="85" t="s">
        <v>28</v>
      </c>
      <c r="K19" s="84">
        <f t="shared" si="0"/>
        <v>5453652</v>
      </c>
    </row>
    <row r="20" spans="1:11">
      <c r="A20" s="84" t="s">
        <v>197</v>
      </c>
      <c r="B20" s="84" t="s">
        <v>198</v>
      </c>
      <c r="C20" s="84">
        <v>9</v>
      </c>
      <c r="D20" s="84" t="s">
        <v>208</v>
      </c>
      <c r="E20" s="119" t="s">
        <v>26</v>
      </c>
      <c r="F20" s="84" t="s">
        <v>12</v>
      </c>
      <c r="G20" s="84">
        <v>339456</v>
      </c>
      <c r="I20" s="120" t="s">
        <v>13</v>
      </c>
      <c r="J20" s="85" t="s">
        <v>29</v>
      </c>
      <c r="K20" s="84">
        <f t="shared" si="0"/>
        <v>3471626</v>
      </c>
    </row>
    <row r="21" spans="1:11">
      <c r="A21" s="84" t="s">
        <v>197</v>
      </c>
      <c r="B21" s="84" t="s">
        <v>198</v>
      </c>
      <c r="C21" s="84">
        <v>9</v>
      </c>
      <c r="D21" s="84" t="s">
        <v>208</v>
      </c>
      <c r="E21" s="119" t="s">
        <v>26</v>
      </c>
      <c r="F21" s="84" t="s">
        <v>13</v>
      </c>
      <c r="G21" s="84">
        <v>355003</v>
      </c>
      <c r="I21" s="120" t="s">
        <v>13</v>
      </c>
      <c r="J21" s="85" t="s">
        <v>26</v>
      </c>
      <c r="K21" s="84">
        <f t="shared" si="0"/>
        <v>1733247</v>
      </c>
    </row>
    <row r="22" spans="1:11">
      <c r="A22" s="84" t="s">
        <v>197</v>
      </c>
      <c r="B22" s="84" t="s">
        <v>198</v>
      </c>
      <c r="C22" s="84">
        <v>10</v>
      </c>
      <c r="D22" s="84" t="s">
        <v>209</v>
      </c>
      <c r="E22" s="119" t="s">
        <v>26</v>
      </c>
      <c r="F22" s="84" t="s">
        <v>12</v>
      </c>
      <c r="G22" s="84">
        <v>337922</v>
      </c>
      <c r="I22" s="120" t="s">
        <v>13</v>
      </c>
      <c r="J22" s="85" t="s">
        <v>18</v>
      </c>
      <c r="K22" s="84">
        <f t="shared" si="0"/>
        <v>3620939</v>
      </c>
    </row>
    <row r="23" spans="1:11">
      <c r="A23" s="84" t="s">
        <v>197</v>
      </c>
      <c r="B23" s="84" t="s">
        <v>198</v>
      </c>
      <c r="C23" s="84">
        <v>10</v>
      </c>
      <c r="D23" s="84" t="s">
        <v>209</v>
      </c>
      <c r="E23" s="119" t="s">
        <v>26</v>
      </c>
      <c r="F23" s="84" t="s">
        <v>13</v>
      </c>
      <c r="G23" s="84">
        <v>356597</v>
      </c>
      <c r="I23" s="120" t="s">
        <v>13</v>
      </c>
      <c r="J23" s="85" t="s">
        <v>56</v>
      </c>
      <c r="K23" s="84">
        <f t="shared" si="0"/>
        <v>1139773</v>
      </c>
    </row>
    <row r="24" spans="1:11" ht="14">
      <c r="A24" s="84" t="s">
        <v>197</v>
      </c>
      <c r="B24" s="84" t="s">
        <v>198</v>
      </c>
      <c r="C24" s="84">
        <v>11</v>
      </c>
      <c r="D24" s="84" t="s">
        <v>210</v>
      </c>
      <c r="E24" s="119" t="s">
        <v>16</v>
      </c>
      <c r="F24" s="84" t="s">
        <v>12</v>
      </c>
      <c r="G24" s="84">
        <v>335465</v>
      </c>
      <c r="I24" s="120" t="s">
        <v>13</v>
      </c>
      <c r="J24" s="84" t="s">
        <v>0</v>
      </c>
      <c r="K24" s="84">
        <f>SUM(K14:K23)</f>
        <v>27656342</v>
      </c>
    </row>
    <row r="25" spans="1:11">
      <c r="A25" s="84" t="s">
        <v>197</v>
      </c>
      <c r="B25" s="84" t="s">
        <v>198</v>
      </c>
      <c r="C25" s="84">
        <v>11</v>
      </c>
      <c r="D25" s="84" t="s">
        <v>210</v>
      </c>
      <c r="E25" s="119" t="s">
        <v>16</v>
      </c>
      <c r="F25" s="84" t="s">
        <v>13</v>
      </c>
      <c r="G25" s="84">
        <v>352255</v>
      </c>
    </row>
    <row r="26" spans="1:11">
      <c r="A26" s="84" t="s">
        <v>197</v>
      </c>
      <c r="B26" s="84" t="s">
        <v>198</v>
      </c>
      <c r="C26" s="84">
        <v>12</v>
      </c>
      <c r="D26" s="84" t="s">
        <v>211</v>
      </c>
      <c r="E26" s="119" t="s">
        <v>16</v>
      </c>
      <c r="F26" s="84" t="s">
        <v>12</v>
      </c>
      <c r="G26" s="84">
        <v>334871</v>
      </c>
    </row>
    <row r="27" spans="1:11">
      <c r="A27" s="84" t="s">
        <v>197</v>
      </c>
      <c r="B27" s="84" t="s">
        <v>198</v>
      </c>
      <c r="C27" s="84">
        <v>12</v>
      </c>
      <c r="D27" s="84" t="s">
        <v>211</v>
      </c>
      <c r="E27" s="119" t="s">
        <v>16</v>
      </c>
      <c r="F27" s="84" t="s">
        <v>13</v>
      </c>
      <c r="G27" s="84">
        <v>350387</v>
      </c>
    </row>
    <row r="28" spans="1:11">
      <c r="A28" s="84" t="s">
        <v>197</v>
      </c>
      <c r="B28" s="84" t="s">
        <v>198</v>
      </c>
      <c r="C28" s="84">
        <v>13</v>
      </c>
      <c r="D28" s="84" t="s">
        <v>212</v>
      </c>
      <c r="E28" s="119" t="s">
        <v>16</v>
      </c>
      <c r="F28" s="84" t="s">
        <v>12</v>
      </c>
      <c r="G28" s="84">
        <v>332212</v>
      </c>
    </row>
    <row r="29" spans="1:11">
      <c r="A29" s="84" t="s">
        <v>197</v>
      </c>
      <c r="B29" s="84" t="s">
        <v>198</v>
      </c>
      <c r="C29" s="84">
        <v>13</v>
      </c>
      <c r="D29" s="84" t="s">
        <v>212</v>
      </c>
      <c r="E29" s="119" t="s">
        <v>16</v>
      </c>
      <c r="F29" s="84" t="s">
        <v>13</v>
      </c>
      <c r="G29" s="84">
        <v>350411</v>
      </c>
    </row>
    <row r="30" spans="1:11">
      <c r="A30" s="84" t="s">
        <v>197</v>
      </c>
      <c r="B30" s="84" t="s">
        <v>198</v>
      </c>
      <c r="C30" s="84">
        <v>14</v>
      </c>
      <c r="D30" s="84" t="s">
        <v>213</v>
      </c>
      <c r="E30" s="119" t="s">
        <v>16</v>
      </c>
      <c r="F30" s="84" t="s">
        <v>12</v>
      </c>
      <c r="G30" s="84">
        <v>323711</v>
      </c>
    </row>
    <row r="31" spans="1:11">
      <c r="A31" s="84" t="s">
        <v>197</v>
      </c>
      <c r="B31" s="84" t="s">
        <v>198</v>
      </c>
      <c r="C31" s="84">
        <v>14</v>
      </c>
      <c r="D31" s="84" t="s">
        <v>213</v>
      </c>
      <c r="E31" s="119" t="s">
        <v>16</v>
      </c>
      <c r="F31" s="84" t="s">
        <v>13</v>
      </c>
      <c r="G31" s="84">
        <v>339496</v>
      </c>
    </row>
    <row r="32" spans="1:11">
      <c r="A32" s="84" t="s">
        <v>197</v>
      </c>
      <c r="B32" s="84" t="s">
        <v>198</v>
      </c>
      <c r="C32" s="84">
        <v>15</v>
      </c>
      <c r="D32" s="84" t="s">
        <v>214</v>
      </c>
      <c r="E32" s="119" t="s">
        <v>16</v>
      </c>
      <c r="F32" s="84" t="s">
        <v>12</v>
      </c>
      <c r="G32" s="84">
        <v>313590</v>
      </c>
    </row>
    <row r="33" spans="1:7">
      <c r="A33" s="84" t="s">
        <v>197</v>
      </c>
      <c r="B33" s="84" t="s">
        <v>198</v>
      </c>
      <c r="C33" s="84">
        <v>15</v>
      </c>
      <c r="D33" s="84" t="s">
        <v>214</v>
      </c>
      <c r="E33" s="119" t="s">
        <v>16</v>
      </c>
      <c r="F33" s="84" t="s">
        <v>13</v>
      </c>
      <c r="G33" s="84">
        <v>330524</v>
      </c>
    </row>
    <row r="34" spans="1:7">
      <c r="A34" s="84" t="s">
        <v>197</v>
      </c>
      <c r="B34" s="84" t="s">
        <v>198</v>
      </c>
      <c r="C34" s="84">
        <v>16</v>
      </c>
      <c r="D34" s="84" t="s">
        <v>215</v>
      </c>
      <c r="E34" s="119" t="s">
        <v>17</v>
      </c>
      <c r="F34" s="84" t="s">
        <v>12</v>
      </c>
      <c r="G34" s="84">
        <v>315209</v>
      </c>
    </row>
    <row r="35" spans="1:7">
      <c r="A35" s="84" t="s">
        <v>197</v>
      </c>
      <c r="B35" s="84" t="s">
        <v>198</v>
      </c>
      <c r="C35" s="84">
        <v>16</v>
      </c>
      <c r="D35" s="84" t="s">
        <v>215</v>
      </c>
      <c r="E35" s="119" t="s">
        <v>17</v>
      </c>
      <c r="F35" s="84" t="s">
        <v>13</v>
      </c>
      <c r="G35" s="84">
        <v>334252</v>
      </c>
    </row>
    <row r="36" spans="1:7">
      <c r="A36" s="84" t="s">
        <v>197</v>
      </c>
      <c r="B36" s="84" t="s">
        <v>198</v>
      </c>
      <c r="C36" s="84">
        <v>17</v>
      </c>
      <c r="D36" s="84" t="s">
        <v>216</v>
      </c>
      <c r="E36" s="119" t="s">
        <v>17</v>
      </c>
      <c r="F36" s="84" t="s">
        <v>12</v>
      </c>
      <c r="G36" s="84">
        <v>311182</v>
      </c>
    </row>
    <row r="37" spans="1:7">
      <c r="A37" s="84" t="s">
        <v>197</v>
      </c>
      <c r="B37" s="84" t="s">
        <v>198</v>
      </c>
      <c r="C37" s="84">
        <v>17</v>
      </c>
      <c r="D37" s="84" t="s">
        <v>216</v>
      </c>
      <c r="E37" s="119" t="s">
        <v>17</v>
      </c>
      <c r="F37" s="84" t="s">
        <v>13</v>
      </c>
      <c r="G37" s="84">
        <v>330865</v>
      </c>
    </row>
    <row r="38" spans="1:7">
      <c r="A38" s="84" t="s">
        <v>197</v>
      </c>
      <c r="B38" s="84" t="s">
        <v>198</v>
      </c>
      <c r="C38" s="84">
        <v>18</v>
      </c>
      <c r="D38" s="84" t="s">
        <v>217</v>
      </c>
      <c r="E38" s="119" t="s">
        <v>17</v>
      </c>
      <c r="F38" s="84" t="s">
        <v>12</v>
      </c>
      <c r="G38" s="84">
        <v>308256</v>
      </c>
    </row>
    <row r="39" spans="1:7">
      <c r="A39" s="84" t="s">
        <v>197</v>
      </c>
      <c r="B39" s="84" t="s">
        <v>198</v>
      </c>
      <c r="C39" s="84">
        <v>18</v>
      </c>
      <c r="D39" s="84" t="s">
        <v>217</v>
      </c>
      <c r="E39" s="119" t="s">
        <v>17</v>
      </c>
      <c r="F39" s="84" t="s">
        <v>13</v>
      </c>
      <c r="G39" s="84">
        <v>324799</v>
      </c>
    </row>
    <row r="40" spans="1:7">
      <c r="A40" s="84" t="s">
        <v>197</v>
      </c>
      <c r="B40" s="84" t="s">
        <v>198</v>
      </c>
      <c r="C40" s="84">
        <v>19</v>
      </c>
      <c r="D40" s="84" t="s">
        <v>218</v>
      </c>
      <c r="E40" s="119" t="s">
        <v>17</v>
      </c>
      <c r="F40" s="84" t="s">
        <v>12</v>
      </c>
      <c r="G40" s="84">
        <v>319917</v>
      </c>
    </row>
    <row r="41" spans="1:7">
      <c r="A41" s="84" t="s">
        <v>197</v>
      </c>
      <c r="B41" s="84" t="s">
        <v>198</v>
      </c>
      <c r="C41" s="84">
        <v>19</v>
      </c>
      <c r="D41" s="84" t="s">
        <v>218</v>
      </c>
      <c r="E41" s="119" t="s">
        <v>17</v>
      </c>
      <c r="F41" s="84" t="s">
        <v>13</v>
      </c>
      <c r="G41" s="84">
        <v>330301</v>
      </c>
    </row>
    <row r="42" spans="1:7">
      <c r="A42" s="84" t="s">
        <v>197</v>
      </c>
      <c r="B42" s="84" t="s">
        <v>198</v>
      </c>
      <c r="C42" s="84">
        <v>20</v>
      </c>
      <c r="D42" s="84" t="s">
        <v>219</v>
      </c>
      <c r="E42" s="119" t="s">
        <v>17</v>
      </c>
      <c r="F42" s="84" t="s">
        <v>12</v>
      </c>
      <c r="G42" s="84">
        <v>319929</v>
      </c>
    </row>
    <row r="43" spans="1:7">
      <c r="A43" s="84" t="s">
        <v>197</v>
      </c>
      <c r="B43" s="84" t="s">
        <v>198</v>
      </c>
      <c r="C43" s="84">
        <v>20</v>
      </c>
      <c r="D43" s="84" t="s">
        <v>219</v>
      </c>
      <c r="E43" s="119" t="s">
        <v>17</v>
      </c>
      <c r="F43" s="84" t="s">
        <v>13</v>
      </c>
      <c r="G43" s="84">
        <v>329370</v>
      </c>
    </row>
    <row r="44" spans="1:7">
      <c r="A44" s="84" t="s">
        <v>197</v>
      </c>
      <c r="B44" s="84" t="s">
        <v>198</v>
      </c>
      <c r="C44" s="84">
        <v>21</v>
      </c>
      <c r="D44" s="84" t="s">
        <v>220</v>
      </c>
      <c r="E44" s="119" t="s">
        <v>17</v>
      </c>
      <c r="F44" s="84" t="s">
        <v>12</v>
      </c>
      <c r="G44" s="84">
        <v>330231</v>
      </c>
    </row>
    <row r="45" spans="1:7">
      <c r="A45" s="84" t="s">
        <v>197</v>
      </c>
      <c r="B45" s="84" t="s">
        <v>198</v>
      </c>
      <c r="C45" s="84">
        <v>21</v>
      </c>
      <c r="D45" s="84" t="s">
        <v>220</v>
      </c>
      <c r="E45" s="119" t="s">
        <v>17</v>
      </c>
      <c r="F45" s="84" t="s">
        <v>13</v>
      </c>
      <c r="G45" s="84">
        <v>338097</v>
      </c>
    </row>
    <row r="46" spans="1:7">
      <c r="A46" s="84" t="s">
        <v>197</v>
      </c>
      <c r="B46" s="84" t="s">
        <v>198</v>
      </c>
      <c r="C46" s="84">
        <v>22</v>
      </c>
      <c r="D46" s="84" t="s">
        <v>221</v>
      </c>
      <c r="E46" s="119" t="s">
        <v>17</v>
      </c>
      <c r="F46" s="84" t="s">
        <v>12</v>
      </c>
      <c r="G46" s="84">
        <v>342462</v>
      </c>
    </row>
    <row r="47" spans="1:7">
      <c r="A47" s="84" t="s">
        <v>197</v>
      </c>
      <c r="B47" s="84" t="s">
        <v>198</v>
      </c>
      <c r="C47" s="84">
        <v>22</v>
      </c>
      <c r="D47" s="84" t="s">
        <v>221</v>
      </c>
      <c r="E47" s="119" t="s">
        <v>17</v>
      </c>
      <c r="F47" s="84" t="s">
        <v>13</v>
      </c>
      <c r="G47" s="84">
        <v>345066</v>
      </c>
    </row>
    <row r="48" spans="1:7">
      <c r="A48" s="84" t="s">
        <v>197</v>
      </c>
      <c r="B48" s="84" t="s">
        <v>198</v>
      </c>
      <c r="C48" s="84">
        <v>23</v>
      </c>
      <c r="D48" s="84" t="s">
        <v>222</v>
      </c>
      <c r="E48" s="119" t="s">
        <v>17</v>
      </c>
      <c r="F48" s="84" t="s">
        <v>12</v>
      </c>
      <c r="G48" s="84">
        <v>350317</v>
      </c>
    </row>
    <row r="49" spans="1:7">
      <c r="A49" s="84" t="s">
        <v>197</v>
      </c>
      <c r="B49" s="84" t="s">
        <v>198</v>
      </c>
      <c r="C49" s="84">
        <v>23</v>
      </c>
      <c r="D49" s="84" t="s">
        <v>222</v>
      </c>
      <c r="E49" s="119" t="s">
        <v>17</v>
      </c>
      <c r="F49" s="84" t="s">
        <v>13</v>
      </c>
      <c r="G49" s="84">
        <v>347977</v>
      </c>
    </row>
    <row r="50" spans="1:7">
      <c r="A50" s="84" t="s">
        <v>197</v>
      </c>
      <c r="B50" s="84" t="s">
        <v>198</v>
      </c>
      <c r="C50" s="84">
        <v>24</v>
      </c>
      <c r="D50" s="84" t="s">
        <v>223</v>
      </c>
      <c r="E50" s="119" t="s">
        <v>17</v>
      </c>
      <c r="F50" s="84" t="s">
        <v>12</v>
      </c>
      <c r="G50" s="84">
        <v>358627</v>
      </c>
    </row>
    <row r="51" spans="1:7">
      <c r="A51" s="84" t="s">
        <v>197</v>
      </c>
      <c r="B51" s="84" t="s">
        <v>198</v>
      </c>
      <c r="C51" s="84">
        <v>24</v>
      </c>
      <c r="D51" s="84" t="s">
        <v>223</v>
      </c>
      <c r="E51" s="119" t="s">
        <v>17</v>
      </c>
      <c r="F51" s="84" t="s">
        <v>13</v>
      </c>
      <c r="G51" s="84">
        <v>352375</v>
      </c>
    </row>
    <row r="52" spans="1:7">
      <c r="A52" s="84" t="s">
        <v>197</v>
      </c>
      <c r="B52" s="84" t="s">
        <v>198</v>
      </c>
      <c r="C52" s="84">
        <v>25</v>
      </c>
      <c r="D52" s="84" t="s">
        <v>224</v>
      </c>
      <c r="E52" s="119" t="s">
        <v>27</v>
      </c>
      <c r="F52" s="84" t="s">
        <v>12</v>
      </c>
      <c r="G52" s="84">
        <v>359798</v>
      </c>
    </row>
    <row r="53" spans="1:7">
      <c r="A53" s="84" t="s">
        <v>197</v>
      </c>
      <c r="B53" s="84" t="s">
        <v>198</v>
      </c>
      <c r="C53" s="84">
        <v>25</v>
      </c>
      <c r="D53" s="84" t="s">
        <v>224</v>
      </c>
      <c r="E53" s="119" t="s">
        <v>27</v>
      </c>
      <c r="F53" s="84" t="s">
        <v>13</v>
      </c>
      <c r="G53" s="84">
        <v>352107</v>
      </c>
    </row>
    <row r="54" spans="1:7">
      <c r="A54" s="84" t="s">
        <v>197</v>
      </c>
      <c r="B54" s="84" t="s">
        <v>198</v>
      </c>
      <c r="C54" s="84">
        <v>26</v>
      </c>
      <c r="D54" s="84" t="s">
        <v>225</v>
      </c>
      <c r="E54" s="119" t="s">
        <v>27</v>
      </c>
      <c r="F54" s="84" t="s">
        <v>12</v>
      </c>
      <c r="G54" s="84">
        <v>370055</v>
      </c>
    </row>
    <row r="55" spans="1:7">
      <c r="A55" s="84" t="s">
        <v>197</v>
      </c>
      <c r="B55" s="84" t="s">
        <v>198</v>
      </c>
      <c r="C55" s="84">
        <v>26</v>
      </c>
      <c r="D55" s="84" t="s">
        <v>225</v>
      </c>
      <c r="E55" s="119" t="s">
        <v>27</v>
      </c>
      <c r="F55" s="84" t="s">
        <v>13</v>
      </c>
      <c r="G55" s="84">
        <v>357353</v>
      </c>
    </row>
    <row r="56" spans="1:7">
      <c r="A56" s="84" t="s">
        <v>197</v>
      </c>
      <c r="B56" s="84" t="s">
        <v>198</v>
      </c>
      <c r="C56" s="84">
        <v>27</v>
      </c>
      <c r="D56" s="84" t="s">
        <v>226</v>
      </c>
      <c r="E56" s="119" t="s">
        <v>27</v>
      </c>
      <c r="F56" s="84" t="s">
        <v>12</v>
      </c>
      <c r="G56" s="84">
        <v>379832</v>
      </c>
    </row>
    <row r="57" spans="1:7">
      <c r="A57" s="84" t="s">
        <v>197</v>
      </c>
      <c r="B57" s="84" t="s">
        <v>198</v>
      </c>
      <c r="C57" s="84">
        <v>27</v>
      </c>
      <c r="D57" s="84" t="s">
        <v>226</v>
      </c>
      <c r="E57" s="119" t="s">
        <v>27</v>
      </c>
      <c r="F57" s="84" t="s">
        <v>13</v>
      </c>
      <c r="G57" s="84">
        <v>363058</v>
      </c>
    </row>
    <row r="58" spans="1:7">
      <c r="A58" s="84" t="s">
        <v>197</v>
      </c>
      <c r="B58" s="84" t="s">
        <v>198</v>
      </c>
      <c r="C58" s="84">
        <v>28</v>
      </c>
      <c r="D58" s="84" t="s">
        <v>227</v>
      </c>
      <c r="E58" s="119" t="s">
        <v>27</v>
      </c>
      <c r="F58" s="84" t="s">
        <v>12</v>
      </c>
      <c r="G58" s="84">
        <v>388230</v>
      </c>
    </row>
    <row r="59" spans="1:7">
      <c r="A59" s="84" t="s">
        <v>197</v>
      </c>
      <c r="B59" s="84" t="s">
        <v>198</v>
      </c>
      <c r="C59" s="84">
        <v>28</v>
      </c>
      <c r="D59" s="84" t="s">
        <v>227</v>
      </c>
      <c r="E59" s="119" t="s">
        <v>27</v>
      </c>
      <c r="F59" s="84" t="s">
        <v>13</v>
      </c>
      <c r="G59" s="84">
        <v>368108</v>
      </c>
    </row>
    <row r="60" spans="1:7">
      <c r="A60" s="84" t="s">
        <v>197</v>
      </c>
      <c r="B60" s="84" t="s">
        <v>198</v>
      </c>
      <c r="C60" s="84">
        <v>29</v>
      </c>
      <c r="D60" s="84" t="s">
        <v>228</v>
      </c>
      <c r="E60" s="119" t="s">
        <v>27</v>
      </c>
      <c r="F60" s="84" t="s">
        <v>12</v>
      </c>
      <c r="G60" s="84">
        <v>399459</v>
      </c>
    </row>
    <row r="61" spans="1:7">
      <c r="A61" s="84" t="s">
        <v>197</v>
      </c>
      <c r="B61" s="84" t="s">
        <v>198</v>
      </c>
      <c r="C61" s="84">
        <v>29</v>
      </c>
      <c r="D61" s="84" t="s">
        <v>228</v>
      </c>
      <c r="E61" s="119" t="s">
        <v>27</v>
      </c>
      <c r="F61" s="84" t="s">
        <v>13</v>
      </c>
      <c r="G61" s="84">
        <v>377283</v>
      </c>
    </row>
    <row r="62" spans="1:7">
      <c r="A62" s="84" t="s">
        <v>197</v>
      </c>
      <c r="B62" s="84" t="s">
        <v>198</v>
      </c>
      <c r="C62" s="84">
        <v>30</v>
      </c>
      <c r="D62" s="84" t="s">
        <v>229</v>
      </c>
      <c r="E62" s="119" t="s">
        <v>27</v>
      </c>
      <c r="F62" s="84" t="s">
        <v>12</v>
      </c>
      <c r="G62" s="84">
        <v>410249</v>
      </c>
    </row>
    <row r="63" spans="1:7">
      <c r="A63" s="84" t="s">
        <v>197</v>
      </c>
      <c r="B63" s="84" t="s">
        <v>198</v>
      </c>
      <c r="C63" s="84">
        <v>30</v>
      </c>
      <c r="D63" s="84" t="s">
        <v>229</v>
      </c>
      <c r="E63" s="119" t="s">
        <v>27</v>
      </c>
      <c r="F63" s="84" t="s">
        <v>13</v>
      </c>
      <c r="G63" s="84">
        <v>387679</v>
      </c>
    </row>
    <row r="64" spans="1:7">
      <c r="A64" s="84" t="s">
        <v>197</v>
      </c>
      <c r="B64" s="84" t="s">
        <v>198</v>
      </c>
      <c r="C64" s="84">
        <v>31</v>
      </c>
      <c r="D64" s="84" t="s">
        <v>230</v>
      </c>
      <c r="E64" s="119" t="s">
        <v>27</v>
      </c>
      <c r="F64" s="84" t="s">
        <v>12</v>
      </c>
      <c r="G64" s="84">
        <v>407064</v>
      </c>
    </row>
    <row r="65" spans="1:7">
      <c r="A65" s="84" t="s">
        <v>197</v>
      </c>
      <c r="B65" s="84" t="s">
        <v>198</v>
      </c>
      <c r="C65" s="84">
        <v>31</v>
      </c>
      <c r="D65" s="84" t="s">
        <v>230</v>
      </c>
      <c r="E65" s="119" t="s">
        <v>27</v>
      </c>
      <c r="F65" s="84" t="s">
        <v>13</v>
      </c>
      <c r="G65" s="84">
        <v>381724</v>
      </c>
    </row>
    <row r="66" spans="1:7">
      <c r="A66" s="84" t="s">
        <v>197</v>
      </c>
      <c r="B66" s="84" t="s">
        <v>198</v>
      </c>
      <c r="C66" s="84">
        <v>32</v>
      </c>
      <c r="D66" s="84" t="s">
        <v>231</v>
      </c>
      <c r="E66" s="119" t="s">
        <v>27</v>
      </c>
      <c r="F66" s="84" t="s">
        <v>12</v>
      </c>
      <c r="G66" s="84">
        <v>409408</v>
      </c>
    </row>
    <row r="67" spans="1:7">
      <c r="A67" s="84" t="s">
        <v>197</v>
      </c>
      <c r="B67" s="84" t="s">
        <v>198</v>
      </c>
      <c r="C67" s="84">
        <v>32</v>
      </c>
      <c r="D67" s="84" t="s">
        <v>231</v>
      </c>
      <c r="E67" s="119" t="s">
        <v>27</v>
      </c>
      <c r="F67" s="84" t="s">
        <v>13</v>
      </c>
      <c r="G67" s="84">
        <v>381229</v>
      </c>
    </row>
    <row r="68" spans="1:7">
      <c r="A68" s="84" t="s">
        <v>197</v>
      </c>
      <c r="B68" s="84" t="s">
        <v>198</v>
      </c>
      <c r="C68" s="84">
        <v>33</v>
      </c>
      <c r="D68" s="84" t="s">
        <v>232</v>
      </c>
      <c r="E68" s="119" t="s">
        <v>27</v>
      </c>
      <c r="F68" s="84" t="s">
        <v>12</v>
      </c>
      <c r="G68" s="84">
        <v>413828</v>
      </c>
    </row>
    <row r="69" spans="1:7">
      <c r="A69" s="84" t="s">
        <v>197</v>
      </c>
      <c r="B69" s="84" t="s">
        <v>198</v>
      </c>
      <c r="C69" s="84">
        <v>33</v>
      </c>
      <c r="D69" s="84" t="s">
        <v>232</v>
      </c>
      <c r="E69" s="119" t="s">
        <v>27</v>
      </c>
      <c r="F69" s="84" t="s">
        <v>13</v>
      </c>
      <c r="G69" s="84">
        <v>385229</v>
      </c>
    </row>
    <row r="70" spans="1:7">
      <c r="A70" s="84" t="s">
        <v>197</v>
      </c>
      <c r="B70" s="84" t="s">
        <v>198</v>
      </c>
      <c r="C70" s="84">
        <v>34</v>
      </c>
      <c r="D70" s="84" t="s">
        <v>233</v>
      </c>
      <c r="E70" s="119" t="s">
        <v>27</v>
      </c>
      <c r="F70" s="84" t="s">
        <v>12</v>
      </c>
      <c r="G70" s="84">
        <v>403811</v>
      </c>
    </row>
    <row r="71" spans="1:7">
      <c r="A71" s="84" t="s">
        <v>197</v>
      </c>
      <c r="B71" s="84" t="s">
        <v>198</v>
      </c>
      <c r="C71" s="84">
        <v>34</v>
      </c>
      <c r="D71" s="84" t="s">
        <v>233</v>
      </c>
      <c r="E71" s="119" t="s">
        <v>27</v>
      </c>
      <c r="F71" s="84" t="s">
        <v>13</v>
      </c>
      <c r="G71" s="84">
        <v>372364</v>
      </c>
    </row>
    <row r="72" spans="1:7">
      <c r="A72" s="84" t="s">
        <v>197</v>
      </c>
      <c r="B72" s="84" t="s">
        <v>198</v>
      </c>
      <c r="C72" s="84">
        <v>35</v>
      </c>
      <c r="D72" s="84" t="s">
        <v>234</v>
      </c>
      <c r="E72" s="119" t="s">
        <v>27</v>
      </c>
      <c r="F72" s="84" t="s">
        <v>12</v>
      </c>
      <c r="G72" s="84">
        <v>400036</v>
      </c>
    </row>
    <row r="73" spans="1:7">
      <c r="A73" s="84" t="s">
        <v>197</v>
      </c>
      <c r="B73" s="84" t="s">
        <v>198</v>
      </c>
      <c r="C73" s="84">
        <v>35</v>
      </c>
      <c r="D73" s="84" t="s">
        <v>234</v>
      </c>
      <c r="E73" s="119" t="s">
        <v>27</v>
      </c>
      <c r="F73" s="84" t="s">
        <v>13</v>
      </c>
      <c r="G73" s="84">
        <v>376410</v>
      </c>
    </row>
    <row r="74" spans="1:7">
      <c r="A74" s="84" t="s">
        <v>197</v>
      </c>
      <c r="B74" s="84" t="s">
        <v>198</v>
      </c>
      <c r="C74" s="84">
        <v>36</v>
      </c>
      <c r="D74" s="84" t="s">
        <v>235</v>
      </c>
      <c r="E74" s="119" t="s">
        <v>27</v>
      </c>
      <c r="F74" s="84" t="s">
        <v>12</v>
      </c>
      <c r="G74" s="84">
        <v>395941</v>
      </c>
    </row>
    <row r="75" spans="1:7">
      <c r="A75" s="84" t="s">
        <v>197</v>
      </c>
      <c r="B75" s="84" t="s">
        <v>198</v>
      </c>
      <c r="C75" s="84">
        <v>36</v>
      </c>
      <c r="D75" s="84" t="s">
        <v>235</v>
      </c>
      <c r="E75" s="119" t="s">
        <v>27</v>
      </c>
      <c r="F75" s="84" t="s">
        <v>13</v>
      </c>
      <c r="G75" s="84">
        <v>371338</v>
      </c>
    </row>
    <row r="76" spans="1:7">
      <c r="A76" s="84" t="s">
        <v>197</v>
      </c>
      <c r="B76" s="84" t="s">
        <v>198</v>
      </c>
      <c r="C76" s="84">
        <v>37</v>
      </c>
      <c r="D76" s="84" t="s">
        <v>236</v>
      </c>
      <c r="E76" s="119" t="s">
        <v>27</v>
      </c>
      <c r="F76" s="84" t="s">
        <v>12</v>
      </c>
      <c r="G76" s="84">
        <v>388142</v>
      </c>
    </row>
    <row r="77" spans="1:7">
      <c r="A77" s="84" t="s">
        <v>197</v>
      </c>
      <c r="B77" s="84" t="s">
        <v>198</v>
      </c>
      <c r="C77" s="84">
        <v>37</v>
      </c>
      <c r="D77" s="84" t="s">
        <v>236</v>
      </c>
      <c r="E77" s="119" t="s">
        <v>27</v>
      </c>
      <c r="F77" s="84" t="s">
        <v>13</v>
      </c>
      <c r="G77" s="84">
        <v>365390</v>
      </c>
    </row>
    <row r="78" spans="1:7">
      <c r="A78" s="84" t="s">
        <v>197</v>
      </c>
      <c r="B78" s="84" t="s">
        <v>198</v>
      </c>
      <c r="C78" s="84">
        <v>38</v>
      </c>
      <c r="D78" s="84" t="s">
        <v>237</v>
      </c>
      <c r="E78" s="119" t="s">
        <v>27</v>
      </c>
      <c r="F78" s="84" t="s">
        <v>12</v>
      </c>
      <c r="G78" s="84">
        <v>385261</v>
      </c>
    </row>
    <row r="79" spans="1:7">
      <c r="A79" s="84" t="s">
        <v>197</v>
      </c>
      <c r="B79" s="84" t="s">
        <v>198</v>
      </c>
      <c r="C79" s="84">
        <v>38</v>
      </c>
      <c r="D79" s="84" t="s">
        <v>237</v>
      </c>
      <c r="E79" s="119" t="s">
        <v>27</v>
      </c>
      <c r="F79" s="84" t="s">
        <v>13</v>
      </c>
      <c r="G79" s="84">
        <v>363598</v>
      </c>
    </row>
    <row r="80" spans="1:7">
      <c r="A80" s="84" t="s">
        <v>197</v>
      </c>
      <c r="B80" s="84" t="s">
        <v>198</v>
      </c>
      <c r="C80" s="84">
        <v>39</v>
      </c>
      <c r="D80" s="84" t="s">
        <v>238</v>
      </c>
      <c r="E80" s="119" t="s">
        <v>27</v>
      </c>
      <c r="F80" s="84" t="s">
        <v>12</v>
      </c>
      <c r="G80" s="84">
        <v>384105</v>
      </c>
    </row>
    <row r="81" spans="1:7">
      <c r="A81" s="84" t="s">
        <v>197</v>
      </c>
      <c r="B81" s="84" t="s">
        <v>198</v>
      </c>
      <c r="C81" s="84">
        <v>39</v>
      </c>
      <c r="D81" s="84" t="s">
        <v>238</v>
      </c>
      <c r="E81" s="119" t="s">
        <v>27</v>
      </c>
      <c r="F81" s="84" t="s">
        <v>13</v>
      </c>
      <c r="G81" s="84">
        <v>365169</v>
      </c>
    </row>
    <row r="82" spans="1:7">
      <c r="A82" s="84" t="s">
        <v>197</v>
      </c>
      <c r="B82" s="84" t="s">
        <v>198</v>
      </c>
      <c r="C82" s="84">
        <v>40</v>
      </c>
      <c r="D82" s="84" t="s">
        <v>239</v>
      </c>
      <c r="E82" s="119" t="s">
        <v>28</v>
      </c>
      <c r="F82" s="84" t="s">
        <v>12</v>
      </c>
      <c r="G82" s="84">
        <v>393488</v>
      </c>
    </row>
    <row r="83" spans="1:7">
      <c r="A83" s="84" t="s">
        <v>197</v>
      </c>
      <c r="B83" s="84" t="s">
        <v>198</v>
      </c>
      <c r="C83" s="84">
        <v>40</v>
      </c>
      <c r="D83" s="84" t="s">
        <v>239</v>
      </c>
      <c r="E83" s="119" t="s">
        <v>28</v>
      </c>
      <c r="F83" s="84" t="s">
        <v>13</v>
      </c>
      <c r="G83" s="84">
        <v>372710</v>
      </c>
    </row>
    <row r="84" spans="1:7">
      <c r="A84" s="84" t="s">
        <v>197</v>
      </c>
      <c r="B84" s="84" t="s">
        <v>198</v>
      </c>
      <c r="C84" s="84">
        <v>41</v>
      </c>
      <c r="D84" s="84" t="s">
        <v>240</v>
      </c>
      <c r="E84" s="119" t="s">
        <v>28</v>
      </c>
      <c r="F84" s="84" t="s">
        <v>12</v>
      </c>
      <c r="G84" s="84">
        <v>385950</v>
      </c>
    </row>
    <row r="85" spans="1:7">
      <c r="A85" s="84" t="s">
        <v>197</v>
      </c>
      <c r="B85" s="84" t="s">
        <v>198</v>
      </c>
      <c r="C85" s="84">
        <v>41</v>
      </c>
      <c r="D85" s="84" t="s">
        <v>240</v>
      </c>
      <c r="E85" s="119" t="s">
        <v>28</v>
      </c>
      <c r="F85" s="84" t="s">
        <v>13</v>
      </c>
      <c r="G85" s="84">
        <v>368248</v>
      </c>
    </row>
    <row r="86" spans="1:7">
      <c r="A86" s="84" t="s">
        <v>197</v>
      </c>
      <c r="B86" s="84" t="s">
        <v>198</v>
      </c>
      <c r="C86" s="84">
        <v>42</v>
      </c>
      <c r="D86" s="84" t="s">
        <v>241</v>
      </c>
      <c r="E86" s="119" t="s">
        <v>28</v>
      </c>
      <c r="F86" s="84" t="s">
        <v>12</v>
      </c>
      <c r="G86" s="84">
        <v>363845</v>
      </c>
    </row>
    <row r="87" spans="1:7">
      <c r="A87" s="84" t="s">
        <v>197</v>
      </c>
      <c r="B87" s="84" t="s">
        <v>198</v>
      </c>
      <c r="C87" s="84">
        <v>42</v>
      </c>
      <c r="D87" s="84" t="s">
        <v>241</v>
      </c>
      <c r="E87" s="119" t="s">
        <v>28</v>
      </c>
      <c r="F87" s="84" t="s">
        <v>13</v>
      </c>
      <c r="G87" s="84">
        <v>350507</v>
      </c>
    </row>
    <row r="88" spans="1:7">
      <c r="A88" s="84" t="s">
        <v>197</v>
      </c>
      <c r="B88" s="84" t="s">
        <v>198</v>
      </c>
      <c r="C88" s="84">
        <v>43</v>
      </c>
      <c r="D88" s="84" t="s">
        <v>242</v>
      </c>
      <c r="E88" s="119" t="s">
        <v>28</v>
      </c>
      <c r="F88" s="84" t="s">
        <v>12</v>
      </c>
      <c r="G88" s="84">
        <v>341802</v>
      </c>
    </row>
    <row r="89" spans="1:7">
      <c r="A89" s="84" t="s">
        <v>197</v>
      </c>
      <c r="B89" s="84" t="s">
        <v>198</v>
      </c>
      <c r="C89" s="84">
        <v>43</v>
      </c>
      <c r="D89" s="84" t="s">
        <v>242</v>
      </c>
      <c r="E89" s="119" t="s">
        <v>28</v>
      </c>
      <c r="F89" s="84" t="s">
        <v>13</v>
      </c>
      <c r="G89" s="84">
        <v>330754</v>
      </c>
    </row>
    <row r="90" spans="1:7">
      <c r="A90" s="84" t="s">
        <v>197</v>
      </c>
      <c r="B90" s="84" t="s">
        <v>198</v>
      </c>
      <c r="C90" s="84">
        <v>44</v>
      </c>
      <c r="D90" s="84" t="s">
        <v>243</v>
      </c>
      <c r="E90" s="119" t="s">
        <v>28</v>
      </c>
      <c r="F90" s="84" t="s">
        <v>12</v>
      </c>
      <c r="G90" s="84">
        <v>341634</v>
      </c>
    </row>
    <row r="91" spans="1:7">
      <c r="A91" s="84" t="s">
        <v>197</v>
      </c>
      <c r="B91" s="84" t="s">
        <v>198</v>
      </c>
      <c r="C91" s="84">
        <v>44</v>
      </c>
      <c r="D91" s="84" t="s">
        <v>243</v>
      </c>
      <c r="E91" s="119" t="s">
        <v>28</v>
      </c>
      <c r="F91" s="84" t="s">
        <v>13</v>
      </c>
      <c r="G91" s="84">
        <v>331468</v>
      </c>
    </row>
    <row r="92" spans="1:7">
      <c r="A92" s="84" t="s">
        <v>197</v>
      </c>
      <c r="B92" s="84" t="s">
        <v>198</v>
      </c>
      <c r="C92" s="84">
        <v>45</v>
      </c>
      <c r="D92" s="84" t="s">
        <v>244</v>
      </c>
      <c r="E92" s="119" t="s">
        <v>28</v>
      </c>
      <c r="F92" s="84" t="s">
        <v>12</v>
      </c>
      <c r="G92" s="84">
        <v>346214</v>
      </c>
    </row>
    <row r="93" spans="1:7">
      <c r="A93" s="84" t="s">
        <v>197</v>
      </c>
      <c r="B93" s="84" t="s">
        <v>198</v>
      </c>
      <c r="C93" s="84">
        <v>45</v>
      </c>
      <c r="D93" s="84" t="s">
        <v>244</v>
      </c>
      <c r="E93" s="119" t="s">
        <v>28</v>
      </c>
      <c r="F93" s="84" t="s">
        <v>13</v>
      </c>
      <c r="G93" s="84">
        <v>336594</v>
      </c>
    </row>
    <row r="94" spans="1:7">
      <c r="A94" s="84" t="s">
        <v>197</v>
      </c>
      <c r="B94" s="84" t="s">
        <v>198</v>
      </c>
      <c r="C94" s="84">
        <v>46</v>
      </c>
      <c r="D94" s="84" t="s">
        <v>245</v>
      </c>
      <c r="E94" s="119" t="s">
        <v>28</v>
      </c>
      <c r="F94" s="84" t="s">
        <v>12</v>
      </c>
      <c r="G94" s="84">
        <v>354480</v>
      </c>
    </row>
    <row r="95" spans="1:7">
      <c r="A95" s="84" t="s">
        <v>197</v>
      </c>
      <c r="B95" s="84" t="s">
        <v>198</v>
      </c>
      <c r="C95" s="84">
        <v>46</v>
      </c>
      <c r="D95" s="84" t="s">
        <v>245</v>
      </c>
      <c r="E95" s="119" t="s">
        <v>28</v>
      </c>
      <c r="F95" s="84" t="s">
        <v>13</v>
      </c>
      <c r="G95" s="84">
        <v>345229</v>
      </c>
    </row>
    <row r="96" spans="1:7">
      <c r="A96" s="84" t="s">
        <v>197</v>
      </c>
      <c r="B96" s="84" t="s">
        <v>198</v>
      </c>
      <c r="C96" s="84">
        <v>47</v>
      </c>
      <c r="D96" s="84" t="s">
        <v>246</v>
      </c>
      <c r="E96" s="119" t="s">
        <v>28</v>
      </c>
      <c r="F96" s="84" t="s">
        <v>12</v>
      </c>
      <c r="G96" s="84">
        <v>359914</v>
      </c>
    </row>
    <row r="97" spans="1:7">
      <c r="A97" s="84" t="s">
        <v>197</v>
      </c>
      <c r="B97" s="84" t="s">
        <v>198</v>
      </c>
      <c r="C97" s="84">
        <v>47</v>
      </c>
      <c r="D97" s="84" t="s">
        <v>246</v>
      </c>
      <c r="E97" s="119" t="s">
        <v>28</v>
      </c>
      <c r="F97" s="84" t="s">
        <v>13</v>
      </c>
      <c r="G97" s="84">
        <v>350581</v>
      </c>
    </row>
    <row r="98" spans="1:7">
      <c r="A98" s="84" t="s">
        <v>197</v>
      </c>
      <c r="B98" s="84" t="s">
        <v>198</v>
      </c>
      <c r="C98" s="84">
        <v>48</v>
      </c>
      <c r="D98" s="84" t="s">
        <v>247</v>
      </c>
      <c r="E98" s="119" t="s">
        <v>28</v>
      </c>
      <c r="F98" s="84" t="s">
        <v>12</v>
      </c>
      <c r="G98" s="84">
        <v>374715</v>
      </c>
    </row>
    <row r="99" spans="1:7">
      <c r="A99" s="84" t="s">
        <v>197</v>
      </c>
      <c r="B99" s="84" t="s">
        <v>198</v>
      </c>
      <c r="C99" s="84">
        <v>48</v>
      </c>
      <c r="D99" s="84" t="s">
        <v>247</v>
      </c>
      <c r="E99" s="119" t="s">
        <v>28</v>
      </c>
      <c r="F99" s="84" t="s">
        <v>13</v>
      </c>
      <c r="G99" s="84">
        <v>365326</v>
      </c>
    </row>
    <row r="100" spans="1:7">
      <c r="A100" s="84" t="s">
        <v>197</v>
      </c>
      <c r="B100" s="84" t="s">
        <v>198</v>
      </c>
      <c r="C100" s="84">
        <v>49</v>
      </c>
      <c r="D100" s="84" t="s">
        <v>248</v>
      </c>
      <c r="E100" s="119" t="s">
        <v>28</v>
      </c>
      <c r="F100" s="84" t="s">
        <v>12</v>
      </c>
      <c r="G100" s="84">
        <v>390222</v>
      </c>
    </row>
    <row r="101" spans="1:7">
      <c r="A101" s="84" t="s">
        <v>197</v>
      </c>
      <c r="B101" s="84" t="s">
        <v>198</v>
      </c>
      <c r="C101" s="84">
        <v>49</v>
      </c>
      <c r="D101" s="84" t="s">
        <v>248</v>
      </c>
      <c r="E101" s="119" t="s">
        <v>28</v>
      </c>
      <c r="F101" s="84" t="s">
        <v>13</v>
      </c>
      <c r="G101" s="84">
        <v>379370</v>
      </c>
    </row>
    <row r="102" spans="1:7">
      <c r="A102" s="84" t="s">
        <v>197</v>
      </c>
      <c r="B102" s="84" t="s">
        <v>198</v>
      </c>
      <c r="C102" s="84">
        <v>50</v>
      </c>
      <c r="D102" s="84" t="s">
        <v>249</v>
      </c>
      <c r="E102" s="119" t="s">
        <v>28</v>
      </c>
      <c r="F102" s="84" t="s">
        <v>12</v>
      </c>
      <c r="G102" s="84">
        <v>399771</v>
      </c>
    </row>
    <row r="103" spans="1:7">
      <c r="A103" s="84" t="s">
        <v>197</v>
      </c>
      <c r="B103" s="84" t="s">
        <v>198</v>
      </c>
      <c r="C103" s="84">
        <v>50</v>
      </c>
      <c r="D103" s="84" t="s">
        <v>249</v>
      </c>
      <c r="E103" s="119" t="s">
        <v>28</v>
      </c>
      <c r="F103" s="84" t="s">
        <v>13</v>
      </c>
      <c r="G103" s="84">
        <v>385521</v>
      </c>
    </row>
    <row r="104" spans="1:7">
      <c r="A104" s="84" t="s">
        <v>197</v>
      </c>
      <c r="B104" s="84" t="s">
        <v>198</v>
      </c>
      <c r="C104" s="84">
        <v>51</v>
      </c>
      <c r="D104" s="84" t="s">
        <v>250</v>
      </c>
      <c r="E104" s="119" t="s">
        <v>28</v>
      </c>
      <c r="F104" s="84" t="s">
        <v>12</v>
      </c>
      <c r="G104" s="84">
        <v>390018</v>
      </c>
    </row>
    <row r="105" spans="1:7">
      <c r="A105" s="84" t="s">
        <v>197</v>
      </c>
      <c r="B105" s="84" t="s">
        <v>198</v>
      </c>
      <c r="C105" s="84">
        <v>51</v>
      </c>
      <c r="D105" s="84" t="s">
        <v>250</v>
      </c>
      <c r="E105" s="119" t="s">
        <v>28</v>
      </c>
      <c r="F105" s="84" t="s">
        <v>13</v>
      </c>
      <c r="G105" s="84">
        <v>378728</v>
      </c>
    </row>
    <row r="106" spans="1:7">
      <c r="A106" s="84" t="s">
        <v>197</v>
      </c>
      <c r="B106" s="84" t="s">
        <v>198</v>
      </c>
      <c r="C106" s="84">
        <v>52</v>
      </c>
      <c r="D106" s="84" t="s">
        <v>251</v>
      </c>
      <c r="E106" s="119" t="s">
        <v>28</v>
      </c>
      <c r="F106" s="84" t="s">
        <v>12</v>
      </c>
      <c r="G106" s="84">
        <v>399572</v>
      </c>
    </row>
    <row r="107" spans="1:7">
      <c r="A107" s="84" t="s">
        <v>197</v>
      </c>
      <c r="B107" s="84" t="s">
        <v>198</v>
      </c>
      <c r="C107" s="84">
        <v>52</v>
      </c>
      <c r="D107" s="84" t="s">
        <v>251</v>
      </c>
      <c r="E107" s="119" t="s">
        <v>28</v>
      </c>
      <c r="F107" s="84" t="s">
        <v>13</v>
      </c>
      <c r="G107" s="84">
        <v>386717</v>
      </c>
    </row>
    <row r="108" spans="1:7">
      <c r="A108" s="84" t="s">
        <v>197</v>
      </c>
      <c r="B108" s="84" t="s">
        <v>198</v>
      </c>
      <c r="C108" s="84">
        <v>53</v>
      </c>
      <c r="D108" s="84" t="s">
        <v>252</v>
      </c>
      <c r="E108" s="119" t="s">
        <v>28</v>
      </c>
      <c r="F108" s="84" t="s">
        <v>12</v>
      </c>
      <c r="G108" s="84">
        <v>397200</v>
      </c>
    </row>
    <row r="109" spans="1:7">
      <c r="A109" s="84" t="s">
        <v>197</v>
      </c>
      <c r="B109" s="84" t="s">
        <v>198</v>
      </c>
      <c r="C109" s="84">
        <v>53</v>
      </c>
      <c r="D109" s="84" t="s">
        <v>252</v>
      </c>
      <c r="E109" s="119" t="s">
        <v>28</v>
      </c>
      <c r="F109" s="84" t="s">
        <v>13</v>
      </c>
      <c r="G109" s="84">
        <v>384198</v>
      </c>
    </row>
    <row r="110" spans="1:7">
      <c r="A110" s="84" t="s">
        <v>197</v>
      </c>
      <c r="B110" s="84" t="s">
        <v>198</v>
      </c>
      <c r="C110" s="84">
        <v>54</v>
      </c>
      <c r="D110" s="84" t="s">
        <v>253</v>
      </c>
      <c r="E110" s="119" t="s">
        <v>28</v>
      </c>
      <c r="F110" s="84" t="s">
        <v>12</v>
      </c>
      <c r="G110" s="84">
        <v>398328</v>
      </c>
    </row>
    <row r="111" spans="1:7">
      <c r="A111" s="84" t="s">
        <v>197</v>
      </c>
      <c r="B111" s="84" t="s">
        <v>198</v>
      </c>
      <c r="C111" s="84">
        <v>54</v>
      </c>
      <c r="D111" s="84" t="s">
        <v>253</v>
      </c>
      <c r="E111" s="119" t="s">
        <v>28</v>
      </c>
      <c r="F111" s="84" t="s">
        <v>13</v>
      </c>
      <c r="G111" s="84">
        <v>387701</v>
      </c>
    </row>
    <row r="112" spans="1:7">
      <c r="A112" s="84" t="s">
        <v>197</v>
      </c>
      <c r="B112" s="84" t="s">
        <v>198</v>
      </c>
      <c r="C112" s="84">
        <v>55</v>
      </c>
      <c r="D112" s="84" t="s">
        <v>254</v>
      </c>
      <c r="E112" s="119" t="s">
        <v>29</v>
      </c>
      <c r="F112" s="84" t="s">
        <v>12</v>
      </c>
      <c r="G112" s="84">
        <v>399263</v>
      </c>
    </row>
    <row r="113" spans="1:7">
      <c r="A113" s="84" t="s">
        <v>197</v>
      </c>
      <c r="B113" s="84" t="s">
        <v>198</v>
      </c>
      <c r="C113" s="84">
        <v>55</v>
      </c>
      <c r="D113" s="84" t="s">
        <v>254</v>
      </c>
      <c r="E113" s="119" t="s">
        <v>29</v>
      </c>
      <c r="F113" s="84" t="s">
        <v>13</v>
      </c>
      <c r="G113" s="84">
        <v>384855</v>
      </c>
    </row>
    <row r="114" spans="1:7">
      <c r="A114" s="84" t="s">
        <v>197</v>
      </c>
      <c r="B114" s="84" t="s">
        <v>198</v>
      </c>
      <c r="C114" s="84">
        <v>56</v>
      </c>
      <c r="D114" s="84" t="s">
        <v>255</v>
      </c>
      <c r="E114" s="119" t="s">
        <v>29</v>
      </c>
      <c r="F114" s="84" t="s">
        <v>12</v>
      </c>
      <c r="G114" s="84">
        <v>398741</v>
      </c>
    </row>
    <row r="115" spans="1:7">
      <c r="A115" s="84" t="s">
        <v>197</v>
      </c>
      <c r="B115" s="84" t="s">
        <v>198</v>
      </c>
      <c r="C115" s="84">
        <v>56</v>
      </c>
      <c r="D115" s="84" t="s">
        <v>255</v>
      </c>
      <c r="E115" s="119" t="s">
        <v>29</v>
      </c>
      <c r="F115" s="84" t="s">
        <v>13</v>
      </c>
      <c r="G115" s="84">
        <v>385216</v>
      </c>
    </row>
    <row r="116" spans="1:7">
      <c r="A116" s="84" t="s">
        <v>197</v>
      </c>
      <c r="B116" s="84" t="s">
        <v>198</v>
      </c>
      <c r="C116" s="84">
        <v>57</v>
      </c>
      <c r="D116" s="84" t="s">
        <v>256</v>
      </c>
      <c r="E116" s="119" t="s">
        <v>29</v>
      </c>
      <c r="F116" s="84" t="s">
        <v>12</v>
      </c>
      <c r="G116" s="84">
        <v>389462</v>
      </c>
    </row>
    <row r="117" spans="1:7">
      <c r="A117" s="84" t="s">
        <v>197</v>
      </c>
      <c r="B117" s="84" t="s">
        <v>198</v>
      </c>
      <c r="C117" s="84">
        <v>57</v>
      </c>
      <c r="D117" s="84" t="s">
        <v>256</v>
      </c>
      <c r="E117" s="119" t="s">
        <v>29</v>
      </c>
      <c r="F117" s="84" t="s">
        <v>13</v>
      </c>
      <c r="G117" s="84">
        <v>375674</v>
      </c>
    </row>
    <row r="118" spans="1:7">
      <c r="A118" s="84" t="s">
        <v>197</v>
      </c>
      <c r="B118" s="84" t="s">
        <v>198</v>
      </c>
      <c r="C118" s="84">
        <v>58</v>
      </c>
      <c r="D118" s="84" t="s">
        <v>257</v>
      </c>
      <c r="E118" s="119" t="s">
        <v>29</v>
      </c>
      <c r="F118" s="84" t="s">
        <v>12</v>
      </c>
      <c r="G118" s="84">
        <v>380825</v>
      </c>
    </row>
    <row r="119" spans="1:7">
      <c r="A119" s="84" t="s">
        <v>197</v>
      </c>
      <c r="B119" s="84" t="s">
        <v>198</v>
      </c>
      <c r="C119" s="84">
        <v>58</v>
      </c>
      <c r="D119" s="84" t="s">
        <v>257</v>
      </c>
      <c r="E119" s="119" t="s">
        <v>29</v>
      </c>
      <c r="F119" s="84" t="s">
        <v>13</v>
      </c>
      <c r="G119" s="84">
        <v>367810</v>
      </c>
    </row>
    <row r="120" spans="1:7">
      <c r="A120" s="84" t="s">
        <v>197</v>
      </c>
      <c r="B120" s="84" t="s">
        <v>198</v>
      </c>
      <c r="C120" s="84">
        <v>59</v>
      </c>
      <c r="D120" s="84" t="s">
        <v>258</v>
      </c>
      <c r="E120" s="119" t="s">
        <v>29</v>
      </c>
      <c r="F120" s="84" t="s">
        <v>12</v>
      </c>
      <c r="G120" s="84">
        <v>368413</v>
      </c>
    </row>
    <row r="121" spans="1:7">
      <c r="A121" s="84" t="s">
        <v>197</v>
      </c>
      <c r="B121" s="84" t="s">
        <v>198</v>
      </c>
      <c r="C121" s="84">
        <v>59</v>
      </c>
      <c r="D121" s="84" t="s">
        <v>258</v>
      </c>
      <c r="E121" s="119" t="s">
        <v>29</v>
      </c>
      <c r="F121" s="84" t="s">
        <v>13</v>
      </c>
      <c r="G121" s="84">
        <v>356110</v>
      </c>
    </row>
    <row r="122" spans="1:7">
      <c r="A122" s="84" t="s">
        <v>197</v>
      </c>
      <c r="B122" s="84" t="s">
        <v>198</v>
      </c>
      <c r="C122" s="84">
        <v>60</v>
      </c>
      <c r="D122" s="84" t="s">
        <v>259</v>
      </c>
      <c r="E122" s="119" t="s">
        <v>29</v>
      </c>
      <c r="F122" s="84" t="s">
        <v>12</v>
      </c>
      <c r="G122" s="84">
        <v>354854</v>
      </c>
    </row>
    <row r="123" spans="1:7">
      <c r="A123" s="84" t="s">
        <v>197</v>
      </c>
      <c r="B123" s="84" t="s">
        <v>198</v>
      </c>
      <c r="C123" s="84">
        <v>60</v>
      </c>
      <c r="D123" s="84" t="s">
        <v>259</v>
      </c>
      <c r="E123" s="119" t="s">
        <v>29</v>
      </c>
      <c r="F123" s="84" t="s">
        <v>13</v>
      </c>
      <c r="G123" s="84">
        <v>346541</v>
      </c>
    </row>
    <row r="124" spans="1:7">
      <c r="A124" s="84" t="s">
        <v>197</v>
      </c>
      <c r="B124" s="84" t="s">
        <v>198</v>
      </c>
      <c r="C124" s="84">
        <v>61</v>
      </c>
      <c r="D124" s="84" t="s">
        <v>260</v>
      </c>
      <c r="E124" s="119" t="s">
        <v>29</v>
      </c>
      <c r="F124" s="84" t="s">
        <v>12</v>
      </c>
      <c r="G124" s="84">
        <v>337895</v>
      </c>
    </row>
    <row r="125" spans="1:7">
      <c r="A125" s="84" t="s">
        <v>197</v>
      </c>
      <c r="B125" s="84" t="s">
        <v>198</v>
      </c>
      <c r="C125" s="84">
        <v>61</v>
      </c>
      <c r="D125" s="84" t="s">
        <v>260</v>
      </c>
      <c r="E125" s="119" t="s">
        <v>29</v>
      </c>
      <c r="F125" s="84" t="s">
        <v>13</v>
      </c>
      <c r="G125" s="84">
        <v>328541</v>
      </c>
    </row>
    <row r="126" spans="1:7">
      <c r="A126" s="84" t="s">
        <v>197</v>
      </c>
      <c r="B126" s="84" t="s">
        <v>198</v>
      </c>
      <c r="C126" s="84">
        <v>62</v>
      </c>
      <c r="D126" s="84" t="s">
        <v>261</v>
      </c>
      <c r="E126" s="119" t="s">
        <v>29</v>
      </c>
      <c r="F126" s="84" t="s">
        <v>12</v>
      </c>
      <c r="G126" s="84">
        <v>332120</v>
      </c>
    </row>
    <row r="127" spans="1:7">
      <c r="A127" s="84" t="s">
        <v>197</v>
      </c>
      <c r="B127" s="84" t="s">
        <v>198</v>
      </c>
      <c r="C127" s="84">
        <v>62</v>
      </c>
      <c r="D127" s="84" t="s">
        <v>261</v>
      </c>
      <c r="E127" s="119" t="s">
        <v>29</v>
      </c>
      <c r="F127" s="84" t="s">
        <v>13</v>
      </c>
      <c r="G127" s="84">
        <v>320308</v>
      </c>
    </row>
    <row r="128" spans="1:7">
      <c r="A128" s="84" t="s">
        <v>197</v>
      </c>
      <c r="B128" s="84" t="s">
        <v>198</v>
      </c>
      <c r="C128" s="84">
        <v>63</v>
      </c>
      <c r="D128" s="84" t="s">
        <v>262</v>
      </c>
      <c r="E128" s="119" t="s">
        <v>29</v>
      </c>
      <c r="F128" s="84" t="s">
        <v>12</v>
      </c>
      <c r="G128" s="84">
        <v>321213</v>
      </c>
    </row>
    <row r="129" spans="1:7">
      <c r="A129" s="84" t="s">
        <v>197</v>
      </c>
      <c r="B129" s="84" t="s">
        <v>198</v>
      </c>
      <c r="C129" s="84">
        <v>63</v>
      </c>
      <c r="D129" s="84" t="s">
        <v>262</v>
      </c>
      <c r="E129" s="119" t="s">
        <v>29</v>
      </c>
      <c r="F129" s="84" t="s">
        <v>13</v>
      </c>
      <c r="G129" s="84">
        <v>311104</v>
      </c>
    </row>
    <row r="130" spans="1:7">
      <c r="A130" s="84" t="s">
        <v>197</v>
      </c>
      <c r="B130" s="84" t="s">
        <v>198</v>
      </c>
      <c r="C130" s="84">
        <v>64</v>
      </c>
      <c r="D130" s="84" t="s">
        <v>263</v>
      </c>
      <c r="E130" s="119" t="s">
        <v>29</v>
      </c>
      <c r="F130" s="84" t="s">
        <v>12</v>
      </c>
      <c r="G130" s="84">
        <v>307955</v>
      </c>
    </row>
    <row r="131" spans="1:7">
      <c r="A131" s="84" t="s">
        <v>197</v>
      </c>
      <c r="B131" s="84" t="s">
        <v>198</v>
      </c>
      <c r="C131" s="84">
        <v>64</v>
      </c>
      <c r="D131" s="84" t="s">
        <v>263</v>
      </c>
      <c r="E131" s="119" t="s">
        <v>29</v>
      </c>
      <c r="F131" s="84" t="s">
        <v>13</v>
      </c>
      <c r="G131" s="84">
        <v>295467</v>
      </c>
    </row>
    <row r="132" spans="1:7">
      <c r="A132" s="84" t="s">
        <v>197</v>
      </c>
      <c r="B132" s="84" t="s">
        <v>198</v>
      </c>
      <c r="C132" s="84">
        <v>65</v>
      </c>
      <c r="D132" s="84" t="s">
        <v>264</v>
      </c>
      <c r="E132" s="119" t="s">
        <v>18</v>
      </c>
      <c r="F132" s="84" t="s">
        <v>12</v>
      </c>
      <c r="G132" s="84">
        <v>294275</v>
      </c>
    </row>
    <row r="133" spans="1:7">
      <c r="A133" s="84" t="s">
        <v>197</v>
      </c>
      <c r="B133" s="84" t="s">
        <v>198</v>
      </c>
      <c r="C133" s="84">
        <v>65</v>
      </c>
      <c r="D133" s="84" t="s">
        <v>264</v>
      </c>
      <c r="E133" s="119" t="s">
        <v>18</v>
      </c>
      <c r="F133" s="84" t="s">
        <v>13</v>
      </c>
      <c r="G133" s="84">
        <v>281753</v>
      </c>
    </row>
    <row r="134" spans="1:7">
      <c r="A134" s="84" t="s">
        <v>197</v>
      </c>
      <c r="B134" s="84" t="s">
        <v>198</v>
      </c>
      <c r="C134" s="84">
        <v>66</v>
      </c>
      <c r="D134" s="84" t="s">
        <v>265</v>
      </c>
      <c r="E134" s="119" t="s">
        <v>18</v>
      </c>
      <c r="F134" s="84" t="s">
        <v>12</v>
      </c>
      <c r="G134" s="84">
        <v>288358</v>
      </c>
    </row>
    <row r="135" spans="1:7">
      <c r="A135" s="84" t="s">
        <v>197</v>
      </c>
      <c r="B135" s="84" t="s">
        <v>198</v>
      </c>
      <c r="C135" s="84">
        <v>66</v>
      </c>
      <c r="D135" s="84" t="s">
        <v>265</v>
      </c>
      <c r="E135" s="119" t="s">
        <v>18</v>
      </c>
      <c r="F135" s="84" t="s">
        <v>13</v>
      </c>
      <c r="G135" s="84">
        <v>272253</v>
      </c>
    </row>
    <row r="136" spans="1:7">
      <c r="A136" s="84" t="s">
        <v>197</v>
      </c>
      <c r="B136" s="84" t="s">
        <v>198</v>
      </c>
      <c r="C136" s="84">
        <v>67</v>
      </c>
      <c r="D136" s="84" t="s">
        <v>266</v>
      </c>
      <c r="E136" s="119" t="s">
        <v>18</v>
      </c>
      <c r="F136" s="84" t="s">
        <v>12</v>
      </c>
      <c r="G136" s="84">
        <v>288286</v>
      </c>
    </row>
    <row r="137" spans="1:7">
      <c r="A137" s="84" t="s">
        <v>197</v>
      </c>
      <c r="B137" s="84" t="s">
        <v>198</v>
      </c>
      <c r="C137" s="84">
        <v>67</v>
      </c>
      <c r="D137" s="84" t="s">
        <v>266</v>
      </c>
      <c r="E137" s="119" t="s">
        <v>18</v>
      </c>
      <c r="F137" s="84" t="s">
        <v>13</v>
      </c>
      <c r="G137" s="84">
        <v>271693</v>
      </c>
    </row>
    <row r="138" spans="1:7">
      <c r="A138" s="84" t="s">
        <v>197</v>
      </c>
      <c r="B138" s="84" t="s">
        <v>198</v>
      </c>
      <c r="C138" s="84">
        <v>68</v>
      </c>
      <c r="D138" s="84" t="s">
        <v>267</v>
      </c>
      <c r="E138" s="119" t="s">
        <v>18</v>
      </c>
      <c r="F138" s="84" t="s">
        <v>12</v>
      </c>
      <c r="G138" s="84">
        <v>279734</v>
      </c>
    </row>
    <row r="139" spans="1:7">
      <c r="A139" s="84" t="s">
        <v>197</v>
      </c>
      <c r="B139" s="84" t="s">
        <v>198</v>
      </c>
      <c r="C139" s="84">
        <v>68</v>
      </c>
      <c r="D139" s="84" t="s">
        <v>267</v>
      </c>
      <c r="E139" s="119" t="s">
        <v>18</v>
      </c>
      <c r="F139" s="84" t="s">
        <v>13</v>
      </c>
      <c r="G139" s="84">
        <v>260946</v>
      </c>
    </row>
    <row r="140" spans="1:7">
      <c r="A140" s="84" t="s">
        <v>197</v>
      </c>
      <c r="B140" s="84" t="s">
        <v>198</v>
      </c>
      <c r="C140" s="84">
        <v>69</v>
      </c>
      <c r="D140" s="84" t="s">
        <v>268</v>
      </c>
      <c r="E140" s="119" t="s">
        <v>18</v>
      </c>
      <c r="F140" s="84" t="s">
        <v>12</v>
      </c>
      <c r="G140" s="84">
        <v>274921</v>
      </c>
    </row>
    <row r="141" spans="1:7">
      <c r="A141" s="84" t="s">
        <v>197</v>
      </c>
      <c r="B141" s="84" t="s">
        <v>198</v>
      </c>
      <c r="C141" s="84">
        <v>69</v>
      </c>
      <c r="D141" s="84" t="s">
        <v>268</v>
      </c>
      <c r="E141" s="119" t="s">
        <v>18</v>
      </c>
      <c r="F141" s="84" t="s">
        <v>13</v>
      </c>
      <c r="G141" s="84">
        <v>255277</v>
      </c>
    </row>
    <row r="142" spans="1:7">
      <c r="A142" s="84" t="s">
        <v>197</v>
      </c>
      <c r="B142" s="84" t="s">
        <v>198</v>
      </c>
      <c r="C142" s="84">
        <v>70</v>
      </c>
      <c r="D142" s="84" t="s">
        <v>269</v>
      </c>
      <c r="E142" s="119" t="s">
        <v>18</v>
      </c>
      <c r="F142" s="84" t="s">
        <v>12</v>
      </c>
      <c r="G142" s="84">
        <v>275551</v>
      </c>
    </row>
    <row r="143" spans="1:7">
      <c r="A143" s="84" t="s">
        <v>197</v>
      </c>
      <c r="B143" s="84" t="s">
        <v>198</v>
      </c>
      <c r="C143" s="84">
        <v>70</v>
      </c>
      <c r="D143" s="84" t="s">
        <v>269</v>
      </c>
      <c r="E143" s="119" t="s">
        <v>18</v>
      </c>
      <c r="F143" s="84" t="s">
        <v>13</v>
      </c>
      <c r="G143" s="84">
        <v>254130</v>
      </c>
    </row>
    <row r="144" spans="1:7">
      <c r="A144" s="84" t="s">
        <v>197</v>
      </c>
      <c r="B144" s="84" t="s">
        <v>198</v>
      </c>
      <c r="C144" s="84">
        <v>71</v>
      </c>
      <c r="D144" s="84" t="s">
        <v>270</v>
      </c>
      <c r="E144" s="119" t="s">
        <v>18</v>
      </c>
      <c r="F144" s="84" t="s">
        <v>12</v>
      </c>
      <c r="G144" s="84">
        <v>282627</v>
      </c>
    </row>
    <row r="145" spans="1:7">
      <c r="A145" s="84" t="s">
        <v>197</v>
      </c>
      <c r="B145" s="84" t="s">
        <v>198</v>
      </c>
      <c r="C145" s="84">
        <v>71</v>
      </c>
      <c r="D145" s="84" t="s">
        <v>270</v>
      </c>
      <c r="E145" s="119" t="s">
        <v>18</v>
      </c>
      <c r="F145" s="84" t="s">
        <v>13</v>
      </c>
      <c r="G145" s="84">
        <v>256837</v>
      </c>
    </row>
    <row r="146" spans="1:7">
      <c r="A146" s="84" t="s">
        <v>197</v>
      </c>
      <c r="B146" s="84" t="s">
        <v>198</v>
      </c>
      <c r="C146" s="84">
        <v>72</v>
      </c>
      <c r="D146" s="84" t="s">
        <v>271</v>
      </c>
      <c r="E146" s="119" t="s">
        <v>18</v>
      </c>
      <c r="F146" s="84" t="s">
        <v>12</v>
      </c>
      <c r="G146" s="84">
        <v>286708</v>
      </c>
    </row>
    <row r="147" spans="1:7">
      <c r="A147" s="84" t="s">
        <v>197</v>
      </c>
      <c r="B147" s="84" t="s">
        <v>198</v>
      </c>
      <c r="C147" s="84">
        <v>72</v>
      </c>
      <c r="D147" s="84" t="s">
        <v>271</v>
      </c>
      <c r="E147" s="119" t="s">
        <v>18</v>
      </c>
      <c r="F147" s="84" t="s">
        <v>13</v>
      </c>
      <c r="G147" s="84">
        <v>261227</v>
      </c>
    </row>
    <row r="148" spans="1:7">
      <c r="A148" s="84" t="s">
        <v>197</v>
      </c>
      <c r="B148" s="84" t="s">
        <v>198</v>
      </c>
      <c r="C148" s="84">
        <v>73</v>
      </c>
      <c r="D148" s="84" t="s">
        <v>272</v>
      </c>
      <c r="E148" s="119" t="s">
        <v>18</v>
      </c>
      <c r="F148" s="84" t="s">
        <v>12</v>
      </c>
      <c r="G148" s="84">
        <v>311493</v>
      </c>
    </row>
    <row r="149" spans="1:7">
      <c r="A149" s="84" t="s">
        <v>197</v>
      </c>
      <c r="B149" s="84" t="s">
        <v>198</v>
      </c>
      <c r="C149" s="84">
        <v>73</v>
      </c>
      <c r="D149" s="84" t="s">
        <v>272</v>
      </c>
      <c r="E149" s="119" t="s">
        <v>18</v>
      </c>
      <c r="F149" s="84" t="s">
        <v>13</v>
      </c>
      <c r="G149" s="84">
        <v>281632</v>
      </c>
    </row>
    <row r="150" spans="1:7">
      <c r="A150" s="84" t="s">
        <v>197</v>
      </c>
      <c r="B150" s="84" t="s">
        <v>198</v>
      </c>
      <c r="C150" s="84">
        <v>74</v>
      </c>
      <c r="D150" s="84" t="s">
        <v>273</v>
      </c>
      <c r="E150" s="119" t="s">
        <v>18</v>
      </c>
      <c r="F150" s="84" t="s">
        <v>12</v>
      </c>
      <c r="G150" s="84">
        <v>308504</v>
      </c>
    </row>
    <row r="151" spans="1:7">
      <c r="A151" s="84" t="s">
        <v>197</v>
      </c>
      <c r="B151" s="84" t="s">
        <v>198</v>
      </c>
      <c r="C151" s="84">
        <v>74</v>
      </c>
      <c r="D151" s="84" t="s">
        <v>273</v>
      </c>
      <c r="E151" s="119" t="s">
        <v>18</v>
      </c>
      <c r="F151" s="84" t="s">
        <v>13</v>
      </c>
      <c r="G151" s="84">
        <v>277941</v>
      </c>
    </row>
    <row r="152" spans="1:7">
      <c r="A152" s="84" t="s">
        <v>197</v>
      </c>
      <c r="B152" s="84" t="s">
        <v>198</v>
      </c>
      <c r="C152" s="84">
        <v>75</v>
      </c>
      <c r="D152" s="84" t="s">
        <v>274</v>
      </c>
      <c r="E152" s="119" t="s">
        <v>18</v>
      </c>
      <c r="F152" s="84" t="s">
        <v>12</v>
      </c>
      <c r="G152" s="84">
        <v>233621</v>
      </c>
    </row>
    <row r="153" spans="1:7">
      <c r="A153" s="84" t="s">
        <v>197</v>
      </c>
      <c r="B153" s="84" t="s">
        <v>198</v>
      </c>
      <c r="C153" s="84">
        <v>75</v>
      </c>
      <c r="D153" s="84" t="s">
        <v>274</v>
      </c>
      <c r="E153" s="119" t="s">
        <v>18</v>
      </c>
      <c r="F153" s="84" t="s">
        <v>13</v>
      </c>
      <c r="G153" s="84">
        <v>207744</v>
      </c>
    </row>
    <row r="154" spans="1:7">
      <c r="A154" s="84" t="s">
        <v>197</v>
      </c>
      <c r="B154" s="84" t="s">
        <v>198</v>
      </c>
      <c r="C154" s="84">
        <v>76</v>
      </c>
      <c r="D154" s="84" t="s">
        <v>275</v>
      </c>
      <c r="E154" s="119" t="s">
        <v>18</v>
      </c>
      <c r="F154" s="84" t="s">
        <v>12</v>
      </c>
      <c r="G154" s="84">
        <v>245200</v>
      </c>
    </row>
    <row r="155" spans="1:7">
      <c r="A155" s="84" t="s">
        <v>197</v>
      </c>
      <c r="B155" s="84" t="s">
        <v>198</v>
      </c>
      <c r="C155" s="84">
        <v>76</v>
      </c>
      <c r="D155" s="84" t="s">
        <v>275</v>
      </c>
      <c r="E155" s="119" t="s">
        <v>18</v>
      </c>
      <c r="F155" s="84" t="s">
        <v>13</v>
      </c>
      <c r="G155" s="84">
        <v>216053</v>
      </c>
    </row>
    <row r="156" spans="1:7">
      <c r="A156" s="84" t="s">
        <v>197</v>
      </c>
      <c r="B156" s="84" t="s">
        <v>198</v>
      </c>
      <c r="C156" s="84">
        <v>77</v>
      </c>
      <c r="D156" s="84" t="s">
        <v>276</v>
      </c>
      <c r="E156" s="119" t="s">
        <v>18</v>
      </c>
      <c r="F156" s="84" t="s">
        <v>12</v>
      </c>
      <c r="G156" s="84">
        <v>224582</v>
      </c>
    </row>
    <row r="157" spans="1:7">
      <c r="A157" s="84" t="s">
        <v>197</v>
      </c>
      <c r="B157" s="84" t="s">
        <v>198</v>
      </c>
      <c r="C157" s="84">
        <v>77</v>
      </c>
      <c r="D157" s="84" t="s">
        <v>276</v>
      </c>
      <c r="E157" s="119" t="s">
        <v>18</v>
      </c>
      <c r="F157" s="84" t="s">
        <v>13</v>
      </c>
      <c r="G157" s="84">
        <v>195462</v>
      </c>
    </row>
    <row r="158" spans="1:7">
      <c r="A158" s="84" t="s">
        <v>197</v>
      </c>
      <c r="B158" s="84" t="s">
        <v>198</v>
      </c>
      <c r="C158" s="84">
        <v>78</v>
      </c>
      <c r="D158" s="84" t="s">
        <v>277</v>
      </c>
      <c r="E158" s="119" t="s">
        <v>18</v>
      </c>
      <c r="F158" s="84" t="s">
        <v>12</v>
      </c>
      <c r="G158" s="84">
        <v>209044</v>
      </c>
    </row>
    <row r="159" spans="1:7">
      <c r="A159" s="84" t="s">
        <v>197</v>
      </c>
      <c r="B159" s="84" t="s">
        <v>198</v>
      </c>
      <c r="C159" s="84">
        <v>78</v>
      </c>
      <c r="D159" s="84" t="s">
        <v>277</v>
      </c>
      <c r="E159" s="119" t="s">
        <v>18</v>
      </c>
      <c r="F159" s="84" t="s">
        <v>13</v>
      </c>
      <c r="G159" s="84">
        <v>178766</v>
      </c>
    </row>
    <row r="160" spans="1:7">
      <c r="A160" s="84" t="s">
        <v>197</v>
      </c>
      <c r="B160" s="84" t="s">
        <v>198</v>
      </c>
      <c r="C160" s="84">
        <v>79</v>
      </c>
      <c r="D160" s="84" t="s">
        <v>278</v>
      </c>
      <c r="E160" s="119" t="s">
        <v>18</v>
      </c>
      <c r="F160" s="84" t="s">
        <v>12</v>
      </c>
      <c r="G160" s="84">
        <v>179080</v>
      </c>
    </row>
    <row r="161" spans="1:7">
      <c r="A161" s="84" t="s">
        <v>197</v>
      </c>
      <c r="B161" s="84" t="s">
        <v>198</v>
      </c>
      <c r="C161" s="84">
        <v>79</v>
      </c>
      <c r="D161" s="84" t="s">
        <v>278</v>
      </c>
      <c r="E161" s="119" t="s">
        <v>18</v>
      </c>
      <c r="F161" s="84" t="s">
        <v>13</v>
      </c>
      <c r="G161" s="84">
        <v>149225</v>
      </c>
    </row>
    <row r="162" spans="1:7">
      <c r="A162" s="84" t="s">
        <v>197</v>
      </c>
      <c r="B162" s="84" t="s">
        <v>198</v>
      </c>
      <c r="C162" s="84">
        <v>80</v>
      </c>
      <c r="D162" s="84" t="s">
        <v>279</v>
      </c>
      <c r="E162" s="119" t="s">
        <v>56</v>
      </c>
      <c r="F162" s="84" t="s">
        <v>12</v>
      </c>
      <c r="G162" s="84">
        <v>168748</v>
      </c>
    </row>
    <row r="163" spans="1:7">
      <c r="A163" s="84" t="s">
        <v>197</v>
      </c>
      <c r="B163" s="84" t="s">
        <v>198</v>
      </c>
      <c r="C163" s="84">
        <v>80</v>
      </c>
      <c r="D163" s="84" t="s">
        <v>279</v>
      </c>
      <c r="E163" s="119" t="s">
        <v>56</v>
      </c>
      <c r="F163" s="84" t="s">
        <v>13</v>
      </c>
      <c r="G163" s="84">
        <v>137721</v>
      </c>
    </row>
    <row r="164" spans="1:7">
      <c r="A164" s="84" t="s">
        <v>197</v>
      </c>
      <c r="B164" s="84" t="s">
        <v>198</v>
      </c>
      <c r="C164" s="84">
        <v>81</v>
      </c>
      <c r="D164" s="84" t="s">
        <v>280</v>
      </c>
      <c r="E164" s="119" t="s">
        <v>56</v>
      </c>
      <c r="F164" s="84" t="s">
        <v>12</v>
      </c>
      <c r="G164" s="84">
        <v>171871</v>
      </c>
    </row>
    <row r="165" spans="1:7">
      <c r="A165" s="84" t="s">
        <v>197</v>
      </c>
      <c r="B165" s="84" t="s">
        <v>198</v>
      </c>
      <c r="C165" s="84">
        <v>81</v>
      </c>
      <c r="D165" s="84" t="s">
        <v>280</v>
      </c>
      <c r="E165" s="119" t="s">
        <v>56</v>
      </c>
      <c r="F165" s="84" t="s">
        <v>13</v>
      </c>
      <c r="G165" s="84">
        <v>137720</v>
      </c>
    </row>
    <row r="166" spans="1:7">
      <c r="A166" s="84" t="s">
        <v>197</v>
      </c>
      <c r="B166" s="84" t="s">
        <v>198</v>
      </c>
      <c r="C166" s="84">
        <v>82</v>
      </c>
      <c r="D166" s="84" t="s">
        <v>281</v>
      </c>
      <c r="E166" s="119" t="s">
        <v>56</v>
      </c>
      <c r="F166" s="84" t="s">
        <v>12</v>
      </c>
      <c r="G166" s="84">
        <v>163822</v>
      </c>
    </row>
    <row r="167" spans="1:7">
      <c r="A167" s="84" t="s">
        <v>197</v>
      </c>
      <c r="B167" s="84" t="s">
        <v>198</v>
      </c>
      <c r="C167" s="84">
        <v>82</v>
      </c>
      <c r="D167" s="84" t="s">
        <v>281</v>
      </c>
      <c r="E167" s="119" t="s">
        <v>56</v>
      </c>
      <c r="F167" s="84" t="s">
        <v>13</v>
      </c>
      <c r="G167" s="84">
        <v>128775</v>
      </c>
    </row>
    <row r="168" spans="1:7">
      <c r="A168" s="84" t="s">
        <v>197</v>
      </c>
      <c r="B168" s="84" t="s">
        <v>198</v>
      </c>
      <c r="C168" s="84">
        <v>83</v>
      </c>
      <c r="D168" s="84" t="s">
        <v>282</v>
      </c>
      <c r="E168" s="119" t="s">
        <v>56</v>
      </c>
      <c r="F168" s="84" t="s">
        <v>12</v>
      </c>
      <c r="G168" s="84">
        <v>152911</v>
      </c>
    </row>
    <row r="169" spans="1:7">
      <c r="A169" s="84" t="s">
        <v>197</v>
      </c>
      <c r="B169" s="84" t="s">
        <v>198</v>
      </c>
      <c r="C169" s="84">
        <v>83</v>
      </c>
      <c r="D169" s="84" t="s">
        <v>282</v>
      </c>
      <c r="E169" s="119" t="s">
        <v>56</v>
      </c>
      <c r="F169" s="84" t="s">
        <v>13</v>
      </c>
      <c r="G169" s="84">
        <v>117553</v>
      </c>
    </row>
    <row r="170" spans="1:7">
      <c r="A170" s="84" t="s">
        <v>197</v>
      </c>
      <c r="B170" s="84" t="s">
        <v>198</v>
      </c>
      <c r="C170" s="84">
        <v>84</v>
      </c>
      <c r="D170" s="84" t="s">
        <v>283</v>
      </c>
      <c r="E170" s="119" t="s">
        <v>56</v>
      </c>
      <c r="F170" s="84" t="s">
        <v>12</v>
      </c>
      <c r="G170" s="84">
        <v>141192</v>
      </c>
    </row>
    <row r="171" spans="1:7">
      <c r="A171" s="84" t="s">
        <v>197</v>
      </c>
      <c r="B171" s="84" t="s">
        <v>198</v>
      </c>
      <c r="C171" s="84">
        <v>84</v>
      </c>
      <c r="D171" s="84" t="s">
        <v>283</v>
      </c>
      <c r="E171" s="119" t="s">
        <v>56</v>
      </c>
      <c r="F171" s="84" t="s">
        <v>13</v>
      </c>
      <c r="G171" s="84">
        <v>105770</v>
      </c>
    </row>
    <row r="172" spans="1:7">
      <c r="A172" s="84" t="s">
        <v>197</v>
      </c>
      <c r="B172" s="84" t="s">
        <v>198</v>
      </c>
      <c r="C172" s="84">
        <v>85</v>
      </c>
      <c r="D172" s="84" t="s">
        <v>284</v>
      </c>
      <c r="E172" s="119" t="s">
        <v>56</v>
      </c>
      <c r="F172" s="84" t="s">
        <v>12</v>
      </c>
      <c r="G172" s="84">
        <v>128329</v>
      </c>
    </row>
    <row r="173" spans="1:7">
      <c r="A173" s="84" t="s">
        <v>197</v>
      </c>
      <c r="B173" s="84" t="s">
        <v>198</v>
      </c>
      <c r="C173" s="84">
        <v>85</v>
      </c>
      <c r="D173" s="84" t="s">
        <v>284</v>
      </c>
      <c r="E173" s="119" t="s">
        <v>56</v>
      </c>
      <c r="F173" s="84" t="s">
        <v>13</v>
      </c>
      <c r="G173" s="84">
        <v>92262</v>
      </c>
    </row>
    <row r="174" spans="1:7">
      <c r="A174" s="84" t="s">
        <v>197</v>
      </c>
      <c r="B174" s="84" t="s">
        <v>198</v>
      </c>
      <c r="C174" s="84">
        <v>86</v>
      </c>
      <c r="D174" s="84" t="s">
        <v>285</v>
      </c>
      <c r="E174" s="119" t="s">
        <v>56</v>
      </c>
      <c r="F174" s="84" t="s">
        <v>12</v>
      </c>
      <c r="G174" s="84">
        <v>115296</v>
      </c>
    </row>
    <row r="175" spans="1:7">
      <c r="A175" s="84" t="s">
        <v>197</v>
      </c>
      <c r="B175" s="84" t="s">
        <v>198</v>
      </c>
      <c r="C175" s="84">
        <v>86</v>
      </c>
      <c r="D175" s="84" t="s">
        <v>285</v>
      </c>
      <c r="E175" s="119" t="s">
        <v>56</v>
      </c>
      <c r="F175" s="84" t="s">
        <v>13</v>
      </c>
      <c r="G175" s="84">
        <v>80786</v>
      </c>
    </row>
    <row r="176" spans="1:7">
      <c r="A176" s="84" t="s">
        <v>197</v>
      </c>
      <c r="B176" s="84" t="s">
        <v>198</v>
      </c>
      <c r="C176" s="84">
        <v>87</v>
      </c>
      <c r="D176" s="84" t="s">
        <v>286</v>
      </c>
      <c r="E176" s="119" t="s">
        <v>56</v>
      </c>
      <c r="F176" s="84" t="s">
        <v>12</v>
      </c>
      <c r="G176" s="84">
        <v>102191</v>
      </c>
    </row>
    <row r="177" spans="1:7">
      <c r="A177" s="84" t="s">
        <v>197</v>
      </c>
      <c r="B177" s="84" t="s">
        <v>198</v>
      </c>
      <c r="C177" s="84">
        <v>87</v>
      </c>
      <c r="D177" s="84" t="s">
        <v>286</v>
      </c>
      <c r="E177" s="119" t="s">
        <v>56</v>
      </c>
      <c r="F177" s="84" t="s">
        <v>13</v>
      </c>
      <c r="G177" s="84">
        <v>68638</v>
      </c>
    </row>
    <row r="178" spans="1:7">
      <c r="A178" s="84" t="s">
        <v>197</v>
      </c>
      <c r="B178" s="84" t="s">
        <v>198</v>
      </c>
      <c r="C178" s="84">
        <v>88</v>
      </c>
      <c r="D178" s="84" t="s">
        <v>287</v>
      </c>
      <c r="E178" s="119" t="s">
        <v>56</v>
      </c>
      <c r="F178" s="84" t="s">
        <v>12</v>
      </c>
      <c r="G178" s="84">
        <v>92689</v>
      </c>
    </row>
    <row r="179" spans="1:7">
      <c r="A179" s="84" t="s">
        <v>197</v>
      </c>
      <c r="B179" s="84" t="s">
        <v>198</v>
      </c>
      <c r="C179" s="84">
        <v>88</v>
      </c>
      <c r="D179" s="84" t="s">
        <v>287</v>
      </c>
      <c r="E179" s="119" t="s">
        <v>56</v>
      </c>
      <c r="F179" s="84" t="s">
        <v>13</v>
      </c>
      <c r="G179" s="84">
        <v>59523</v>
      </c>
    </row>
    <row r="180" spans="1:7">
      <c r="A180" s="84" t="s">
        <v>197</v>
      </c>
      <c r="B180" s="84" t="s">
        <v>198</v>
      </c>
      <c r="C180" s="84">
        <v>89</v>
      </c>
      <c r="D180" s="84" t="s">
        <v>288</v>
      </c>
      <c r="E180" s="119" t="s">
        <v>56</v>
      </c>
      <c r="F180" s="84" t="s">
        <v>12</v>
      </c>
      <c r="G180" s="84">
        <v>82402</v>
      </c>
    </row>
    <row r="181" spans="1:7">
      <c r="A181" s="84" t="s">
        <v>197</v>
      </c>
      <c r="B181" s="84" t="s">
        <v>198</v>
      </c>
      <c r="C181" s="84">
        <v>89</v>
      </c>
      <c r="D181" s="84" t="s">
        <v>288</v>
      </c>
      <c r="E181" s="119" t="s">
        <v>56</v>
      </c>
      <c r="F181" s="84" t="s">
        <v>13</v>
      </c>
      <c r="G181" s="84">
        <v>50372</v>
      </c>
    </row>
    <row r="182" spans="1:7">
      <c r="A182" s="84" t="s">
        <v>197</v>
      </c>
      <c r="B182" s="84" t="s">
        <v>198</v>
      </c>
      <c r="C182" s="84">
        <v>90</v>
      </c>
      <c r="D182" s="84" t="s">
        <v>289</v>
      </c>
      <c r="E182" s="119" t="s">
        <v>56</v>
      </c>
      <c r="F182" s="84" t="s">
        <v>12</v>
      </c>
      <c r="G182" s="84">
        <v>73598</v>
      </c>
    </row>
    <row r="183" spans="1:7">
      <c r="A183" s="84" t="s">
        <v>197</v>
      </c>
      <c r="B183" s="84" t="s">
        <v>198</v>
      </c>
      <c r="C183" s="84">
        <v>90</v>
      </c>
      <c r="D183" s="84" t="s">
        <v>289</v>
      </c>
      <c r="E183" s="119" t="s">
        <v>56</v>
      </c>
      <c r="F183" s="84" t="s">
        <v>13</v>
      </c>
      <c r="G183" s="84">
        <v>41804</v>
      </c>
    </row>
    <row r="184" spans="1:7">
      <c r="A184" s="84" t="s">
        <v>197</v>
      </c>
      <c r="B184" s="84" t="s">
        <v>198</v>
      </c>
      <c r="C184" s="84">
        <v>91</v>
      </c>
      <c r="D184" s="84" t="s">
        <v>290</v>
      </c>
      <c r="E184" s="119" t="s">
        <v>56</v>
      </c>
      <c r="F184" s="84" t="s">
        <v>12</v>
      </c>
      <c r="G184" s="84">
        <v>60969</v>
      </c>
    </row>
    <row r="185" spans="1:7">
      <c r="A185" s="84" t="s">
        <v>197</v>
      </c>
      <c r="B185" s="84" t="s">
        <v>198</v>
      </c>
      <c r="C185" s="84">
        <v>91</v>
      </c>
      <c r="D185" s="84" t="s">
        <v>290</v>
      </c>
      <c r="E185" s="119" t="s">
        <v>56</v>
      </c>
      <c r="F185" s="84" t="s">
        <v>13</v>
      </c>
      <c r="G185" s="84">
        <v>32472</v>
      </c>
    </row>
    <row r="186" spans="1:7">
      <c r="A186" s="84" t="s">
        <v>197</v>
      </c>
      <c r="B186" s="84" t="s">
        <v>198</v>
      </c>
      <c r="C186" s="84">
        <v>92</v>
      </c>
      <c r="D186" s="84" t="s">
        <v>291</v>
      </c>
      <c r="E186" s="119" t="s">
        <v>56</v>
      </c>
      <c r="F186" s="84" t="s">
        <v>12</v>
      </c>
      <c r="G186" s="84">
        <v>49874</v>
      </c>
    </row>
    <row r="187" spans="1:7">
      <c r="A187" s="84" t="s">
        <v>197</v>
      </c>
      <c r="B187" s="84" t="s">
        <v>198</v>
      </c>
      <c r="C187" s="84">
        <v>92</v>
      </c>
      <c r="D187" s="84" t="s">
        <v>291</v>
      </c>
      <c r="E187" s="119" t="s">
        <v>56</v>
      </c>
      <c r="F187" s="84" t="s">
        <v>13</v>
      </c>
      <c r="G187" s="84">
        <v>25084</v>
      </c>
    </row>
    <row r="188" spans="1:7">
      <c r="A188" s="84" t="s">
        <v>197</v>
      </c>
      <c r="B188" s="84" t="s">
        <v>198</v>
      </c>
      <c r="C188" s="84">
        <v>93</v>
      </c>
      <c r="D188" s="84" t="s">
        <v>292</v>
      </c>
      <c r="E188" s="119" t="s">
        <v>56</v>
      </c>
      <c r="F188" s="84" t="s">
        <v>12</v>
      </c>
      <c r="G188" s="84">
        <v>39598</v>
      </c>
    </row>
    <row r="189" spans="1:7">
      <c r="A189" s="84" t="s">
        <v>197</v>
      </c>
      <c r="B189" s="84" t="s">
        <v>198</v>
      </c>
      <c r="C189" s="84">
        <v>93</v>
      </c>
      <c r="D189" s="84" t="s">
        <v>292</v>
      </c>
      <c r="E189" s="119" t="s">
        <v>56</v>
      </c>
      <c r="F189" s="84" t="s">
        <v>13</v>
      </c>
      <c r="G189" s="84">
        <v>18598</v>
      </c>
    </row>
    <row r="190" spans="1:7">
      <c r="A190" s="84" t="s">
        <v>197</v>
      </c>
      <c r="B190" s="84" t="s">
        <v>198</v>
      </c>
      <c r="C190" s="84">
        <v>94</v>
      </c>
      <c r="D190" s="84" t="s">
        <v>293</v>
      </c>
      <c r="E190" s="119" t="s">
        <v>56</v>
      </c>
      <c r="F190" s="84" t="s">
        <v>12</v>
      </c>
      <c r="G190" s="84">
        <v>31601</v>
      </c>
    </row>
    <row r="191" spans="1:7">
      <c r="A191" s="84" t="s">
        <v>197</v>
      </c>
      <c r="B191" s="84" t="s">
        <v>198</v>
      </c>
      <c r="C191" s="84">
        <v>94</v>
      </c>
      <c r="D191" s="84" t="s">
        <v>293</v>
      </c>
      <c r="E191" s="119" t="s">
        <v>56</v>
      </c>
      <c r="F191" s="84" t="s">
        <v>13</v>
      </c>
      <c r="G191" s="84">
        <v>14120</v>
      </c>
    </row>
    <row r="192" spans="1:7">
      <c r="A192" s="84" t="s">
        <v>197</v>
      </c>
      <c r="B192" s="84" t="s">
        <v>198</v>
      </c>
      <c r="C192" s="84">
        <v>95</v>
      </c>
      <c r="D192" s="84" t="s">
        <v>294</v>
      </c>
      <c r="E192" s="119" t="s">
        <v>56</v>
      </c>
      <c r="F192" s="84" t="s">
        <v>12</v>
      </c>
      <c r="G192" s="84">
        <v>24203</v>
      </c>
    </row>
    <row r="193" spans="1:7">
      <c r="A193" s="84" t="s">
        <v>197</v>
      </c>
      <c r="B193" s="84" t="s">
        <v>198</v>
      </c>
      <c r="C193" s="84">
        <v>95</v>
      </c>
      <c r="D193" s="84" t="s">
        <v>294</v>
      </c>
      <c r="E193" s="119" t="s">
        <v>56</v>
      </c>
      <c r="F193" s="84" t="s">
        <v>13</v>
      </c>
      <c r="G193" s="84">
        <v>9850</v>
      </c>
    </row>
    <row r="194" spans="1:7">
      <c r="A194" s="84" t="s">
        <v>197</v>
      </c>
      <c r="B194" s="84" t="s">
        <v>198</v>
      </c>
      <c r="C194" s="84">
        <v>96</v>
      </c>
      <c r="D194" s="84" t="s">
        <v>295</v>
      </c>
      <c r="E194" s="119" t="s">
        <v>56</v>
      </c>
      <c r="F194" s="84" t="s">
        <v>12</v>
      </c>
      <c r="G194" s="84">
        <v>18501</v>
      </c>
    </row>
    <row r="195" spans="1:7">
      <c r="A195" s="84" t="s">
        <v>197</v>
      </c>
      <c r="B195" s="84" t="s">
        <v>198</v>
      </c>
      <c r="C195" s="84">
        <v>96</v>
      </c>
      <c r="D195" s="84" t="s">
        <v>295</v>
      </c>
      <c r="E195" s="119" t="s">
        <v>56</v>
      </c>
      <c r="F195" s="84" t="s">
        <v>13</v>
      </c>
      <c r="G195" s="84">
        <v>6704</v>
      </c>
    </row>
    <row r="196" spans="1:7">
      <c r="A196" s="84" t="s">
        <v>197</v>
      </c>
      <c r="B196" s="84" t="s">
        <v>198</v>
      </c>
      <c r="C196" s="84">
        <v>97</v>
      </c>
      <c r="D196" s="84" t="s">
        <v>296</v>
      </c>
      <c r="E196" s="119" t="s">
        <v>56</v>
      </c>
      <c r="F196" s="84" t="s">
        <v>12</v>
      </c>
      <c r="G196" s="84">
        <v>13420</v>
      </c>
    </row>
    <row r="197" spans="1:7">
      <c r="A197" s="84" t="s">
        <v>197</v>
      </c>
      <c r="B197" s="84" t="s">
        <v>198</v>
      </c>
      <c r="C197" s="84">
        <v>97</v>
      </c>
      <c r="D197" s="84" t="s">
        <v>296</v>
      </c>
      <c r="E197" s="119" t="s">
        <v>56</v>
      </c>
      <c r="F197" s="84" t="s">
        <v>13</v>
      </c>
      <c r="G197" s="84">
        <v>4489</v>
      </c>
    </row>
    <row r="198" spans="1:7">
      <c r="A198" s="84" t="s">
        <v>197</v>
      </c>
      <c r="B198" s="84" t="s">
        <v>198</v>
      </c>
      <c r="C198" s="84">
        <v>98</v>
      </c>
      <c r="D198" s="84" t="s">
        <v>297</v>
      </c>
      <c r="E198" s="119" t="s">
        <v>56</v>
      </c>
      <c r="F198" s="84" t="s">
        <v>12</v>
      </c>
      <c r="G198" s="84">
        <v>9719</v>
      </c>
    </row>
    <row r="199" spans="1:7">
      <c r="A199" s="84" t="s">
        <v>197</v>
      </c>
      <c r="B199" s="84" t="s">
        <v>198</v>
      </c>
      <c r="C199" s="84">
        <v>98</v>
      </c>
      <c r="D199" s="84" t="s">
        <v>297</v>
      </c>
      <c r="E199" s="119" t="s">
        <v>56</v>
      </c>
      <c r="F199" s="84" t="s">
        <v>13</v>
      </c>
      <c r="G199" s="84">
        <v>3015</v>
      </c>
    </row>
    <row r="200" spans="1:7">
      <c r="A200" s="84" t="s">
        <v>197</v>
      </c>
      <c r="B200" s="84" t="s">
        <v>198</v>
      </c>
      <c r="C200" s="84">
        <v>99</v>
      </c>
      <c r="D200" s="84" t="s">
        <v>298</v>
      </c>
      <c r="E200" s="119" t="s">
        <v>56</v>
      </c>
      <c r="F200" s="84" t="s">
        <v>12</v>
      </c>
      <c r="G200" s="84">
        <v>7054</v>
      </c>
    </row>
    <row r="201" spans="1:7">
      <c r="A201" s="84" t="s">
        <v>197</v>
      </c>
      <c r="B201" s="84" t="s">
        <v>198</v>
      </c>
      <c r="C201" s="84">
        <v>99</v>
      </c>
      <c r="D201" s="84" t="s">
        <v>298</v>
      </c>
      <c r="E201" s="119" t="s">
        <v>56</v>
      </c>
      <c r="F201" s="84" t="s">
        <v>13</v>
      </c>
      <c r="G201" s="84">
        <v>2016</v>
      </c>
    </row>
    <row r="202" spans="1:7">
      <c r="A202" s="84" t="s">
        <v>197</v>
      </c>
      <c r="B202" s="84" t="s">
        <v>198</v>
      </c>
      <c r="C202" s="84">
        <v>100</v>
      </c>
      <c r="D202" s="84" t="s">
        <v>299</v>
      </c>
      <c r="E202" s="119" t="s">
        <v>56</v>
      </c>
      <c r="F202" s="84" t="s">
        <v>12</v>
      </c>
      <c r="G202" s="84">
        <v>10623</v>
      </c>
    </row>
    <row r="203" spans="1:7">
      <c r="A203" s="84" t="s">
        <v>197</v>
      </c>
      <c r="B203" s="84" t="s">
        <v>198</v>
      </c>
      <c r="C203" s="84">
        <v>100</v>
      </c>
      <c r="D203" s="84" t="s">
        <v>299</v>
      </c>
      <c r="E203" s="119" t="s">
        <v>56</v>
      </c>
      <c r="F203" s="84" t="s">
        <v>13</v>
      </c>
      <c r="G203" s="84">
        <v>2501</v>
      </c>
    </row>
  </sheetData>
  <phoneticPr fontId="3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E6817-B217-4CB6-BE11-831B66B929CF}">
  <dimension ref="A2:B103"/>
  <sheetViews>
    <sheetView topLeftCell="A2" workbookViewId="0">
      <selection activeCell="A2" sqref="A2:B103"/>
    </sheetView>
  </sheetViews>
  <sheetFormatPr defaultRowHeight="14.5"/>
  <cols>
    <col min="1" max="1" width="21.6328125" bestFit="1" customWidth="1"/>
  </cols>
  <sheetData>
    <row r="2" spans="1:2">
      <c r="A2" t="s">
        <v>199</v>
      </c>
      <c r="B2" t="s">
        <v>15</v>
      </c>
    </row>
    <row r="3" spans="1:2">
      <c r="A3" t="s">
        <v>200</v>
      </c>
      <c r="B3" t="s">
        <v>25</v>
      </c>
    </row>
    <row r="4" spans="1:2">
      <c r="A4" t="s">
        <v>201</v>
      </c>
      <c r="B4" t="s">
        <v>25</v>
      </c>
    </row>
    <row r="5" spans="1:2">
      <c r="A5" t="s">
        <v>202</v>
      </c>
      <c r="B5" t="s">
        <v>25</v>
      </c>
    </row>
    <row r="6" spans="1:2">
      <c r="A6" t="s">
        <v>203</v>
      </c>
      <c r="B6" t="s">
        <v>25</v>
      </c>
    </row>
    <row r="7" spans="1:2">
      <c r="A7" t="s">
        <v>204</v>
      </c>
      <c r="B7" t="s">
        <v>25</v>
      </c>
    </row>
    <row r="8" spans="1:2">
      <c r="A8" t="s">
        <v>205</v>
      </c>
      <c r="B8" t="s">
        <v>26</v>
      </c>
    </row>
    <row r="9" spans="1:2">
      <c r="A9" t="s">
        <v>206</v>
      </c>
      <c r="B9" t="s">
        <v>26</v>
      </c>
    </row>
    <row r="10" spans="1:2">
      <c r="A10" t="s">
        <v>207</v>
      </c>
      <c r="B10" t="s">
        <v>26</v>
      </c>
    </row>
    <row r="11" spans="1:2">
      <c r="A11" t="s">
        <v>208</v>
      </c>
      <c r="B11" t="s">
        <v>26</v>
      </c>
    </row>
    <row r="12" spans="1:2">
      <c r="A12" t="s">
        <v>209</v>
      </c>
      <c r="B12" t="s">
        <v>26</v>
      </c>
    </row>
    <row r="13" spans="1:2">
      <c r="A13" s="85" t="s">
        <v>210</v>
      </c>
      <c r="B13" t="s">
        <v>16</v>
      </c>
    </row>
    <row r="14" spans="1:2">
      <c r="A14" s="85" t="s">
        <v>211</v>
      </c>
      <c r="B14" t="s">
        <v>16</v>
      </c>
    </row>
    <row r="15" spans="1:2">
      <c r="A15" s="85" t="s">
        <v>212</v>
      </c>
      <c r="B15" t="s">
        <v>16</v>
      </c>
    </row>
    <row r="16" spans="1:2">
      <c r="A16" s="85" t="s">
        <v>213</v>
      </c>
      <c r="B16" t="s">
        <v>16</v>
      </c>
    </row>
    <row r="17" spans="1:2">
      <c r="A17" s="85" t="s">
        <v>214</v>
      </c>
      <c r="B17" t="s">
        <v>16</v>
      </c>
    </row>
    <row r="18" spans="1:2">
      <c r="A18" s="85" t="s">
        <v>215</v>
      </c>
      <c r="B18" t="s">
        <v>17</v>
      </c>
    </row>
    <row r="19" spans="1:2">
      <c r="A19" s="85" t="s">
        <v>216</v>
      </c>
      <c r="B19" t="s">
        <v>17</v>
      </c>
    </row>
    <row r="20" spans="1:2">
      <c r="A20" s="85" t="s">
        <v>217</v>
      </c>
      <c r="B20" t="s">
        <v>17</v>
      </c>
    </row>
    <row r="21" spans="1:2">
      <c r="A21" s="85" t="s">
        <v>218</v>
      </c>
      <c r="B21" t="s">
        <v>17</v>
      </c>
    </row>
    <row r="22" spans="1:2">
      <c r="A22" s="85" t="s">
        <v>219</v>
      </c>
      <c r="B22" t="s">
        <v>17</v>
      </c>
    </row>
    <row r="23" spans="1:2">
      <c r="A23" s="85" t="s">
        <v>220</v>
      </c>
      <c r="B23" t="s">
        <v>17</v>
      </c>
    </row>
    <row r="24" spans="1:2">
      <c r="A24" s="85" t="s">
        <v>221</v>
      </c>
      <c r="B24" t="s">
        <v>17</v>
      </c>
    </row>
    <row r="25" spans="1:2">
      <c r="A25" s="85" t="s">
        <v>222</v>
      </c>
      <c r="B25" t="s">
        <v>17</v>
      </c>
    </row>
    <row r="26" spans="1:2">
      <c r="A26" s="85" t="s">
        <v>223</v>
      </c>
      <c r="B26" t="s">
        <v>17</v>
      </c>
    </row>
    <row r="27" spans="1:2">
      <c r="A27" s="85" t="s">
        <v>224</v>
      </c>
      <c r="B27" t="s">
        <v>27</v>
      </c>
    </row>
    <row r="28" spans="1:2">
      <c r="A28" s="85" t="s">
        <v>225</v>
      </c>
      <c r="B28" t="s">
        <v>27</v>
      </c>
    </row>
    <row r="29" spans="1:2">
      <c r="A29" s="85" t="s">
        <v>226</v>
      </c>
      <c r="B29" t="s">
        <v>27</v>
      </c>
    </row>
    <row r="30" spans="1:2">
      <c r="A30" s="85" t="s">
        <v>227</v>
      </c>
      <c r="B30" t="s">
        <v>27</v>
      </c>
    </row>
    <row r="31" spans="1:2">
      <c r="A31" s="85" t="s">
        <v>228</v>
      </c>
      <c r="B31" t="s">
        <v>27</v>
      </c>
    </row>
    <row r="32" spans="1:2">
      <c r="A32" s="85" t="s">
        <v>229</v>
      </c>
      <c r="B32" t="s">
        <v>27</v>
      </c>
    </row>
    <row r="33" spans="1:2">
      <c r="A33" s="85" t="s">
        <v>230</v>
      </c>
      <c r="B33" t="s">
        <v>27</v>
      </c>
    </row>
    <row r="34" spans="1:2">
      <c r="A34" s="85" t="s">
        <v>231</v>
      </c>
      <c r="B34" t="s">
        <v>27</v>
      </c>
    </row>
    <row r="35" spans="1:2">
      <c r="A35" s="85" t="s">
        <v>232</v>
      </c>
      <c r="B35" t="s">
        <v>27</v>
      </c>
    </row>
    <row r="36" spans="1:2">
      <c r="A36" s="85" t="s">
        <v>233</v>
      </c>
      <c r="B36" t="s">
        <v>27</v>
      </c>
    </row>
    <row r="37" spans="1:2">
      <c r="A37" s="85" t="s">
        <v>234</v>
      </c>
      <c r="B37" t="s">
        <v>27</v>
      </c>
    </row>
    <row r="38" spans="1:2">
      <c r="A38" s="85" t="s">
        <v>235</v>
      </c>
      <c r="B38" t="s">
        <v>27</v>
      </c>
    </row>
    <row r="39" spans="1:2">
      <c r="A39" s="85" t="s">
        <v>236</v>
      </c>
      <c r="B39" t="s">
        <v>27</v>
      </c>
    </row>
    <row r="40" spans="1:2">
      <c r="A40" s="85" t="s">
        <v>237</v>
      </c>
      <c r="B40" t="s">
        <v>27</v>
      </c>
    </row>
    <row r="41" spans="1:2">
      <c r="A41" s="85" t="s">
        <v>238</v>
      </c>
      <c r="B41" t="s">
        <v>27</v>
      </c>
    </row>
    <row r="42" spans="1:2">
      <c r="A42" s="85" t="s">
        <v>239</v>
      </c>
      <c r="B42" t="s">
        <v>28</v>
      </c>
    </row>
    <row r="43" spans="1:2">
      <c r="A43" s="85" t="s">
        <v>240</v>
      </c>
      <c r="B43" t="s">
        <v>28</v>
      </c>
    </row>
    <row r="44" spans="1:2">
      <c r="A44" s="85" t="s">
        <v>241</v>
      </c>
      <c r="B44" t="s">
        <v>28</v>
      </c>
    </row>
    <row r="45" spans="1:2">
      <c r="A45" s="85" t="s">
        <v>242</v>
      </c>
      <c r="B45" t="s">
        <v>28</v>
      </c>
    </row>
    <row r="46" spans="1:2">
      <c r="A46" s="85" t="s">
        <v>243</v>
      </c>
      <c r="B46" t="s">
        <v>28</v>
      </c>
    </row>
    <row r="47" spans="1:2">
      <c r="A47" s="85" t="s">
        <v>244</v>
      </c>
      <c r="B47" t="s">
        <v>28</v>
      </c>
    </row>
    <row r="48" spans="1:2">
      <c r="A48" s="85" t="s">
        <v>245</v>
      </c>
      <c r="B48" t="s">
        <v>28</v>
      </c>
    </row>
    <row r="49" spans="1:2">
      <c r="A49" s="85" t="s">
        <v>246</v>
      </c>
      <c r="B49" t="s">
        <v>28</v>
      </c>
    </row>
    <row r="50" spans="1:2">
      <c r="A50" s="85" t="s">
        <v>247</v>
      </c>
      <c r="B50" t="s">
        <v>28</v>
      </c>
    </row>
    <row r="51" spans="1:2">
      <c r="A51" s="85" t="s">
        <v>248</v>
      </c>
      <c r="B51" t="s">
        <v>28</v>
      </c>
    </row>
    <row r="52" spans="1:2">
      <c r="A52" s="85" t="s">
        <v>249</v>
      </c>
      <c r="B52" t="s">
        <v>28</v>
      </c>
    </row>
    <row r="53" spans="1:2">
      <c r="A53" s="85" t="s">
        <v>250</v>
      </c>
      <c r="B53" t="s">
        <v>28</v>
      </c>
    </row>
    <row r="54" spans="1:2">
      <c r="A54" s="85" t="s">
        <v>251</v>
      </c>
      <c r="B54" t="s">
        <v>28</v>
      </c>
    </row>
    <row r="55" spans="1:2">
      <c r="A55" s="85" t="s">
        <v>252</v>
      </c>
      <c r="B55" t="s">
        <v>28</v>
      </c>
    </row>
    <row r="56" spans="1:2">
      <c r="A56" s="85" t="s">
        <v>253</v>
      </c>
      <c r="B56" t="s">
        <v>28</v>
      </c>
    </row>
    <row r="57" spans="1:2">
      <c r="A57" s="85" t="s">
        <v>254</v>
      </c>
      <c r="B57" t="s">
        <v>29</v>
      </c>
    </row>
    <row r="58" spans="1:2">
      <c r="A58" s="85" t="s">
        <v>255</v>
      </c>
      <c r="B58" t="s">
        <v>29</v>
      </c>
    </row>
    <row r="59" spans="1:2">
      <c r="A59" s="85" t="s">
        <v>256</v>
      </c>
      <c r="B59" t="s">
        <v>29</v>
      </c>
    </row>
    <row r="60" spans="1:2">
      <c r="A60" s="85" t="s">
        <v>257</v>
      </c>
      <c r="B60" t="s">
        <v>29</v>
      </c>
    </row>
    <row r="61" spans="1:2">
      <c r="A61" s="85" t="s">
        <v>258</v>
      </c>
      <c r="B61" t="s">
        <v>29</v>
      </c>
    </row>
    <row r="62" spans="1:2">
      <c r="A62" s="85" t="s">
        <v>259</v>
      </c>
      <c r="B62" t="s">
        <v>29</v>
      </c>
    </row>
    <row r="63" spans="1:2">
      <c r="A63" s="85" t="s">
        <v>260</v>
      </c>
      <c r="B63" t="s">
        <v>29</v>
      </c>
    </row>
    <row r="64" spans="1:2">
      <c r="A64" s="85" t="s">
        <v>261</v>
      </c>
      <c r="B64" t="s">
        <v>29</v>
      </c>
    </row>
    <row r="65" spans="1:2">
      <c r="A65" s="85" t="s">
        <v>262</v>
      </c>
      <c r="B65" t="s">
        <v>29</v>
      </c>
    </row>
    <row r="66" spans="1:2">
      <c r="A66" s="85" t="s">
        <v>263</v>
      </c>
      <c r="B66" t="s">
        <v>29</v>
      </c>
    </row>
    <row r="67" spans="1:2">
      <c r="A67" s="85" t="s">
        <v>264</v>
      </c>
      <c r="B67" t="s">
        <v>18</v>
      </c>
    </row>
    <row r="68" spans="1:2">
      <c r="A68" s="85" t="s">
        <v>265</v>
      </c>
      <c r="B68" t="s">
        <v>18</v>
      </c>
    </row>
    <row r="69" spans="1:2">
      <c r="A69" s="85" t="s">
        <v>266</v>
      </c>
      <c r="B69" t="s">
        <v>18</v>
      </c>
    </row>
    <row r="70" spans="1:2">
      <c r="A70" s="85" t="s">
        <v>267</v>
      </c>
      <c r="B70" t="s">
        <v>18</v>
      </c>
    </row>
    <row r="71" spans="1:2">
      <c r="A71" s="85" t="s">
        <v>268</v>
      </c>
      <c r="B71" t="s">
        <v>18</v>
      </c>
    </row>
    <row r="72" spans="1:2">
      <c r="A72" s="85" t="s">
        <v>269</v>
      </c>
      <c r="B72" t="s">
        <v>18</v>
      </c>
    </row>
    <row r="73" spans="1:2">
      <c r="A73" s="85" t="s">
        <v>270</v>
      </c>
      <c r="B73" t="s">
        <v>18</v>
      </c>
    </row>
    <row r="74" spans="1:2">
      <c r="A74" s="85" t="s">
        <v>271</v>
      </c>
      <c r="B74" t="s">
        <v>18</v>
      </c>
    </row>
    <row r="75" spans="1:2">
      <c r="A75" s="85" t="s">
        <v>272</v>
      </c>
      <c r="B75" t="s">
        <v>18</v>
      </c>
    </row>
    <row r="76" spans="1:2">
      <c r="A76" s="85" t="s">
        <v>273</v>
      </c>
      <c r="B76" t="s">
        <v>18</v>
      </c>
    </row>
    <row r="77" spans="1:2">
      <c r="A77" s="85" t="s">
        <v>274</v>
      </c>
      <c r="B77" t="s">
        <v>18</v>
      </c>
    </row>
    <row r="78" spans="1:2">
      <c r="A78" s="85" t="s">
        <v>275</v>
      </c>
      <c r="B78" t="s">
        <v>18</v>
      </c>
    </row>
    <row r="79" spans="1:2">
      <c r="A79" s="85" t="s">
        <v>276</v>
      </c>
      <c r="B79" t="s">
        <v>18</v>
      </c>
    </row>
    <row r="80" spans="1:2">
      <c r="A80" s="85" t="s">
        <v>277</v>
      </c>
      <c r="B80" t="s">
        <v>18</v>
      </c>
    </row>
    <row r="81" spans="1:2">
      <c r="A81" s="85" t="s">
        <v>278</v>
      </c>
      <c r="B81" t="s">
        <v>18</v>
      </c>
    </row>
    <row r="82" spans="1:2">
      <c r="A82" s="85" t="s">
        <v>279</v>
      </c>
      <c r="B82" t="s">
        <v>56</v>
      </c>
    </row>
    <row r="83" spans="1:2">
      <c r="A83" s="85" t="s">
        <v>280</v>
      </c>
      <c r="B83" t="s">
        <v>56</v>
      </c>
    </row>
    <row r="84" spans="1:2">
      <c r="A84" s="85" t="s">
        <v>281</v>
      </c>
      <c r="B84" t="s">
        <v>56</v>
      </c>
    </row>
    <row r="85" spans="1:2">
      <c r="A85" s="85" t="s">
        <v>282</v>
      </c>
      <c r="B85" t="s">
        <v>56</v>
      </c>
    </row>
    <row r="86" spans="1:2">
      <c r="A86" s="85" t="s">
        <v>283</v>
      </c>
      <c r="B86" t="s">
        <v>56</v>
      </c>
    </row>
    <row r="87" spans="1:2">
      <c r="A87" s="85" t="s">
        <v>284</v>
      </c>
      <c r="B87" t="s">
        <v>56</v>
      </c>
    </row>
    <row r="88" spans="1:2">
      <c r="A88" s="85" t="s">
        <v>285</v>
      </c>
      <c r="B88" t="s">
        <v>56</v>
      </c>
    </row>
    <row r="89" spans="1:2">
      <c r="A89" s="85" t="s">
        <v>286</v>
      </c>
      <c r="B89" t="s">
        <v>56</v>
      </c>
    </row>
    <row r="90" spans="1:2">
      <c r="A90" s="85" t="s">
        <v>287</v>
      </c>
      <c r="B90" t="s">
        <v>56</v>
      </c>
    </row>
    <row r="91" spans="1:2">
      <c r="A91" s="85" t="s">
        <v>288</v>
      </c>
      <c r="B91" t="s">
        <v>56</v>
      </c>
    </row>
    <row r="92" spans="1:2">
      <c r="A92" s="85" t="s">
        <v>289</v>
      </c>
      <c r="B92" t="s">
        <v>56</v>
      </c>
    </row>
    <row r="93" spans="1:2">
      <c r="A93" s="85" t="s">
        <v>290</v>
      </c>
      <c r="B93" t="s">
        <v>56</v>
      </c>
    </row>
    <row r="94" spans="1:2">
      <c r="A94" s="85" t="s">
        <v>291</v>
      </c>
      <c r="B94" t="s">
        <v>56</v>
      </c>
    </row>
    <row r="95" spans="1:2">
      <c r="A95" s="85" t="s">
        <v>292</v>
      </c>
      <c r="B95" t="s">
        <v>56</v>
      </c>
    </row>
    <row r="96" spans="1:2">
      <c r="A96" s="85" t="s">
        <v>293</v>
      </c>
      <c r="B96" t="s">
        <v>56</v>
      </c>
    </row>
    <row r="97" spans="1:2">
      <c r="A97" s="85" t="s">
        <v>294</v>
      </c>
      <c r="B97" t="s">
        <v>56</v>
      </c>
    </row>
    <row r="98" spans="1:2">
      <c r="A98" s="85" t="s">
        <v>295</v>
      </c>
      <c r="B98" t="s">
        <v>56</v>
      </c>
    </row>
    <row r="99" spans="1:2">
      <c r="A99" s="85" t="s">
        <v>296</v>
      </c>
      <c r="B99" t="s">
        <v>56</v>
      </c>
    </row>
    <row r="100" spans="1:2">
      <c r="A100" s="85" t="s">
        <v>297</v>
      </c>
      <c r="B100" t="s">
        <v>56</v>
      </c>
    </row>
    <row r="101" spans="1:2">
      <c r="A101" s="85" t="s">
        <v>298</v>
      </c>
      <c r="B101" t="s">
        <v>56</v>
      </c>
    </row>
    <row r="102" spans="1:2">
      <c r="A102" s="85" t="s">
        <v>299</v>
      </c>
      <c r="B102" t="s">
        <v>56</v>
      </c>
    </row>
    <row r="103" spans="1:2">
      <c r="A103" s="85" t="s">
        <v>299</v>
      </c>
      <c r="B103" t="s">
        <v>56</v>
      </c>
    </row>
  </sheetData>
  <phoneticPr fontId="3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0A499-A937-4906-91CD-C8F89965EC1C}">
  <dimension ref="A1:W92"/>
  <sheetViews>
    <sheetView workbookViewId="0">
      <selection activeCell="T6" sqref="T6"/>
    </sheetView>
  </sheetViews>
  <sheetFormatPr defaultRowHeight="14.5"/>
  <sheetData>
    <row r="1" spans="1:23">
      <c r="A1" s="67"/>
    </row>
    <row r="2" spans="1:23">
      <c r="A2" t="s">
        <v>3</v>
      </c>
      <c r="O2" t="s">
        <v>3</v>
      </c>
    </row>
    <row r="3" spans="1:23">
      <c r="A3" t="s">
        <v>72</v>
      </c>
      <c r="O3" t="s">
        <v>72</v>
      </c>
    </row>
    <row r="5" spans="1:23">
      <c r="B5" t="s">
        <v>96</v>
      </c>
      <c r="P5" t="s">
        <v>10</v>
      </c>
    </row>
    <row r="6" spans="1:23">
      <c r="A6" t="s">
        <v>30</v>
      </c>
      <c r="B6" t="s">
        <v>0</v>
      </c>
      <c r="C6" t="s">
        <v>21</v>
      </c>
      <c r="D6" t="s">
        <v>97</v>
      </c>
      <c r="E6" t="s">
        <v>98</v>
      </c>
      <c r="F6" t="s">
        <v>99</v>
      </c>
      <c r="G6" t="s">
        <v>1</v>
      </c>
      <c r="H6" t="s">
        <v>9</v>
      </c>
      <c r="I6" t="s">
        <v>2</v>
      </c>
      <c r="O6" t="s">
        <v>30</v>
      </c>
      <c r="P6" t="s">
        <v>0</v>
      </c>
      <c r="Q6" t="s">
        <v>21</v>
      </c>
      <c r="R6" t="s">
        <v>100</v>
      </c>
      <c r="S6" t="s">
        <v>101</v>
      </c>
      <c r="T6" t="s">
        <v>102</v>
      </c>
      <c r="U6" t="s">
        <v>1</v>
      </c>
      <c r="V6" t="s">
        <v>9</v>
      </c>
      <c r="W6" t="s">
        <v>2</v>
      </c>
    </row>
    <row r="7" spans="1:23">
      <c r="A7" t="s">
        <v>0</v>
      </c>
      <c r="B7">
        <v>340</v>
      </c>
      <c r="C7">
        <v>257</v>
      </c>
      <c r="D7">
        <v>244</v>
      </c>
      <c r="E7">
        <v>7</v>
      </c>
      <c r="F7">
        <v>6</v>
      </c>
      <c r="G7">
        <v>22</v>
      </c>
      <c r="H7">
        <v>40</v>
      </c>
      <c r="I7">
        <v>21</v>
      </c>
      <c r="O7" t="s">
        <v>0</v>
      </c>
      <c r="P7">
        <v>8864</v>
      </c>
      <c r="Q7">
        <v>6863</v>
      </c>
      <c r="R7">
        <v>6114</v>
      </c>
      <c r="S7">
        <v>254</v>
      </c>
      <c r="T7">
        <v>495</v>
      </c>
      <c r="U7">
        <v>1054</v>
      </c>
      <c r="V7">
        <v>541</v>
      </c>
      <c r="W7">
        <v>406</v>
      </c>
    </row>
    <row r="8" spans="1:23">
      <c r="A8" t="s">
        <v>15</v>
      </c>
      <c r="B8">
        <v>7</v>
      </c>
      <c r="C8">
        <v>4</v>
      </c>
      <c r="D8" s="48">
        <v>4</v>
      </c>
      <c r="E8" s="48">
        <v>0</v>
      </c>
      <c r="F8" s="48">
        <v>0</v>
      </c>
      <c r="G8" s="48">
        <v>0</v>
      </c>
      <c r="H8" s="48">
        <v>3</v>
      </c>
      <c r="I8" s="48">
        <v>0</v>
      </c>
      <c r="O8" t="s">
        <v>15</v>
      </c>
      <c r="P8">
        <v>190</v>
      </c>
      <c r="Q8">
        <v>130</v>
      </c>
      <c r="R8" s="48">
        <v>123</v>
      </c>
      <c r="S8" s="48">
        <v>4</v>
      </c>
      <c r="T8" s="48">
        <v>3</v>
      </c>
      <c r="U8" s="48">
        <v>30</v>
      </c>
      <c r="V8" s="48">
        <v>17</v>
      </c>
      <c r="W8" s="48">
        <v>13</v>
      </c>
    </row>
    <row r="9" spans="1:23">
      <c r="A9" t="s">
        <v>25</v>
      </c>
      <c r="B9">
        <v>6</v>
      </c>
      <c r="C9">
        <v>6</v>
      </c>
      <c r="D9" s="48">
        <v>6</v>
      </c>
      <c r="E9" s="48">
        <v>0</v>
      </c>
      <c r="F9" s="48">
        <v>0</v>
      </c>
      <c r="G9" s="48">
        <v>0</v>
      </c>
      <c r="H9" s="48">
        <v>0</v>
      </c>
      <c r="I9" s="48">
        <v>0</v>
      </c>
      <c r="O9" t="s">
        <v>25</v>
      </c>
      <c r="P9">
        <v>273</v>
      </c>
      <c r="Q9">
        <v>253</v>
      </c>
      <c r="R9" s="48">
        <v>244</v>
      </c>
      <c r="S9" s="48">
        <v>9</v>
      </c>
      <c r="T9" s="48">
        <v>0</v>
      </c>
      <c r="U9" s="48">
        <v>8</v>
      </c>
      <c r="V9" s="48">
        <v>7</v>
      </c>
      <c r="W9" s="48">
        <v>5</v>
      </c>
    </row>
    <row r="10" spans="1:23">
      <c r="A10" t="s">
        <v>26</v>
      </c>
      <c r="B10">
        <v>5</v>
      </c>
      <c r="C10">
        <v>5</v>
      </c>
      <c r="D10" s="48">
        <v>5</v>
      </c>
      <c r="E10" s="48">
        <v>0</v>
      </c>
      <c r="F10" s="48">
        <v>0</v>
      </c>
      <c r="G10" s="48">
        <v>0</v>
      </c>
      <c r="H10" s="48">
        <v>0</v>
      </c>
      <c r="I10" s="48">
        <v>0</v>
      </c>
      <c r="O10" t="s">
        <v>26</v>
      </c>
      <c r="P10">
        <v>151</v>
      </c>
      <c r="Q10">
        <v>126</v>
      </c>
      <c r="R10" s="48">
        <v>125</v>
      </c>
      <c r="S10" s="48">
        <v>1</v>
      </c>
      <c r="T10" s="48">
        <v>0</v>
      </c>
      <c r="U10" s="48">
        <v>8</v>
      </c>
      <c r="V10" s="48">
        <v>7</v>
      </c>
      <c r="W10" s="48">
        <v>10</v>
      </c>
    </row>
    <row r="11" spans="1:23">
      <c r="A11" t="s">
        <v>16</v>
      </c>
      <c r="B11">
        <v>5</v>
      </c>
      <c r="C11">
        <v>5</v>
      </c>
      <c r="D11" s="48">
        <v>5</v>
      </c>
      <c r="E11" s="48">
        <v>0</v>
      </c>
      <c r="F11" s="48">
        <v>0</v>
      </c>
      <c r="G11" s="48">
        <v>0</v>
      </c>
      <c r="H11" s="48">
        <v>0</v>
      </c>
      <c r="I11" s="48">
        <v>0</v>
      </c>
      <c r="O11" t="s">
        <v>16</v>
      </c>
      <c r="P11">
        <v>348</v>
      </c>
      <c r="Q11">
        <v>250</v>
      </c>
      <c r="R11" s="48">
        <v>246</v>
      </c>
      <c r="S11" s="48">
        <v>3</v>
      </c>
      <c r="T11" s="48">
        <v>1</v>
      </c>
      <c r="U11" s="48">
        <v>21</v>
      </c>
      <c r="V11" s="48">
        <v>20</v>
      </c>
      <c r="W11" s="48">
        <v>57</v>
      </c>
    </row>
    <row r="12" spans="1:23">
      <c r="A12" t="s">
        <v>17</v>
      </c>
      <c r="B12">
        <v>15</v>
      </c>
      <c r="C12">
        <v>9</v>
      </c>
      <c r="D12" s="48">
        <v>8</v>
      </c>
      <c r="E12" s="48">
        <v>1</v>
      </c>
      <c r="F12" s="48">
        <v>0</v>
      </c>
      <c r="G12" s="48">
        <v>1</v>
      </c>
      <c r="H12" s="48">
        <v>2</v>
      </c>
      <c r="I12" s="48">
        <v>3</v>
      </c>
      <c r="O12" t="s">
        <v>17</v>
      </c>
      <c r="P12">
        <v>1065</v>
      </c>
      <c r="Q12">
        <v>725</v>
      </c>
      <c r="R12" s="48">
        <v>680</v>
      </c>
      <c r="S12" s="48">
        <v>43</v>
      </c>
      <c r="T12" s="48">
        <v>2</v>
      </c>
      <c r="U12" s="48">
        <v>159</v>
      </c>
      <c r="V12" s="48">
        <v>115</v>
      </c>
      <c r="W12" s="48">
        <v>66</v>
      </c>
    </row>
    <row r="13" spans="1:23">
      <c r="A13" t="s">
        <v>27</v>
      </c>
      <c r="B13">
        <v>41</v>
      </c>
      <c r="C13">
        <v>22</v>
      </c>
      <c r="D13" s="48">
        <v>21</v>
      </c>
      <c r="E13" s="48">
        <v>1</v>
      </c>
      <c r="F13" s="48">
        <v>0</v>
      </c>
      <c r="G13" s="48">
        <v>5</v>
      </c>
      <c r="H13" s="48">
        <v>10</v>
      </c>
      <c r="I13" s="48">
        <v>4</v>
      </c>
      <c r="O13" t="s">
        <v>27</v>
      </c>
      <c r="P13">
        <v>1975</v>
      </c>
      <c r="Q13">
        <v>1435</v>
      </c>
      <c r="R13" s="48">
        <v>1321</v>
      </c>
      <c r="S13" s="48">
        <v>91</v>
      </c>
      <c r="T13" s="48">
        <v>23</v>
      </c>
      <c r="U13" s="48">
        <v>285</v>
      </c>
      <c r="V13" s="48">
        <v>163</v>
      </c>
      <c r="W13" s="48">
        <v>92</v>
      </c>
    </row>
    <row r="14" spans="1:23">
      <c r="A14" t="s">
        <v>28</v>
      </c>
      <c r="B14">
        <v>71</v>
      </c>
      <c r="C14">
        <v>46</v>
      </c>
      <c r="D14" s="48">
        <v>44</v>
      </c>
      <c r="E14" s="48">
        <v>2</v>
      </c>
      <c r="F14" s="48">
        <v>0</v>
      </c>
      <c r="G14" s="48">
        <v>6</v>
      </c>
      <c r="H14" s="48">
        <v>11</v>
      </c>
      <c r="I14" s="48">
        <v>8</v>
      </c>
      <c r="O14" t="s">
        <v>28</v>
      </c>
      <c r="P14">
        <v>1836</v>
      </c>
      <c r="Q14">
        <v>1323</v>
      </c>
      <c r="R14" s="48">
        <v>1242</v>
      </c>
      <c r="S14" s="48">
        <v>56</v>
      </c>
      <c r="T14" s="48">
        <v>25</v>
      </c>
      <c r="U14" s="48">
        <v>268</v>
      </c>
      <c r="V14" s="48">
        <v>138</v>
      </c>
      <c r="W14" s="48">
        <v>107</v>
      </c>
    </row>
    <row r="15" spans="1:23">
      <c r="A15" t="s">
        <v>29</v>
      </c>
      <c r="B15">
        <v>43</v>
      </c>
      <c r="C15">
        <v>33</v>
      </c>
      <c r="D15" s="48">
        <v>30</v>
      </c>
      <c r="E15" s="48">
        <v>1</v>
      </c>
      <c r="F15" s="48">
        <v>2</v>
      </c>
      <c r="G15" s="48">
        <v>1</v>
      </c>
      <c r="H15" s="48">
        <v>6</v>
      </c>
      <c r="I15" s="48">
        <v>3</v>
      </c>
      <c r="O15" t="s">
        <v>29</v>
      </c>
      <c r="P15">
        <v>754</v>
      </c>
      <c r="Q15">
        <v>602</v>
      </c>
      <c r="R15" s="48">
        <v>577</v>
      </c>
      <c r="S15" s="48">
        <v>21</v>
      </c>
      <c r="T15" s="48">
        <v>4</v>
      </c>
      <c r="U15" s="48">
        <v>82</v>
      </c>
      <c r="V15" s="48">
        <v>35</v>
      </c>
      <c r="W15" s="48">
        <v>35</v>
      </c>
    </row>
    <row r="16" spans="1:23">
      <c r="A16" t="s">
        <v>18</v>
      </c>
      <c r="B16">
        <v>81</v>
      </c>
      <c r="C16">
        <v>67</v>
      </c>
      <c r="D16" s="48">
        <v>65</v>
      </c>
      <c r="E16" s="48">
        <v>0</v>
      </c>
      <c r="F16" s="48">
        <v>2</v>
      </c>
      <c r="G16" s="48">
        <v>6</v>
      </c>
      <c r="H16" s="48">
        <v>6</v>
      </c>
      <c r="I16" s="48">
        <v>2</v>
      </c>
      <c r="O16" t="s">
        <v>18</v>
      </c>
      <c r="P16">
        <v>942</v>
      </c>
      <c r="Q16">
        <v>826</v>
      </c>
      <c r="R16" s="48">
        <v>801</v>
      </c>
      <c r="S16" s="48">
        <v>19</v>
      </c>
      <c r="T16" s="48">
        <v>6</v>
      </c>
      <c r="U16" s="48">
        <v>79</v>
      </c>
      <c r="V16" s="48">
        <v>26</v>
      </c>
      <c r="W16" s="48">
        <v>11</v>
      </c>
    </row>
    <row r="17" spans="1:23" ht="30" customHeight="1">
      <c r="A17" t="s">
        <v>56</v>
      </c>
      <c r="B17">
        <v>66</v>
      </c>
      <c r="C17">
        <v>60</v>
      </c>
      <c r="D17" s="48">
        <v>56</v>
      </c>
      <c r="E17" s="48">
        <v>2</v>
      </c>
      <c r="F17" s="48">
        <v>2</v>
      </c>
      <c r="G17" s="48">
        <v>3</v>
      </c>
      <c r="H17" s="48">
        <v>2</v>
      </c>
      <c r="I17" s="48">
        <v>1</v>
      </c>
      <c r="O17" t="s">
        <v>56</v>
      </c>
      <c r="P17">
        <v>840</v>
      </c>
      <c r="Q17">
        <v>762</v>
      </c>
      <c r="R17" s="48">
        <v>752</v>
      </c>
      <c r="S17" s="48">
        <v>7</v>
      </c>
      <c r="T17" s="48">
        <v>3</v>
      </c>
      <c r="U17" s="48">
        <v>70</v>
      </c>
      <c r="V17" s="48">
        <v>6</v>
      </c>
      <c r="W17" s="48">
        <v>2</v>
      </c>
    </row>
    <row r="18" spans="1:23" ht="30.75" customHeight="1">
      <c r="A18" t="s">
        <v>19</v>
      </c>
      <c r="B18">
        <v>0</v>
      </c>
      <c r="C18">
        <v>0</v>
      </c>
      <c r="D18" s="48">
        <v>0</v>
      </c>
      <c r="E18" s="48">
        <v>0</v>
      </c>
      <c r="F18" s="48">
        <v>0</v>
      </c>
      <c r="G18" s="48">
        <v>0</v>
      </c>
      <c r="H18" s="48">
        <v>0</v>
      </c>
      <c r="I18" s="48">
        <v>0</v>
      </c>
      <c r="O18" t="s">
        <v>19</v>
      </c>
      <c r="P18">
        <v>3</v>
      </c>
      <c r="Q18">
        <v>3</v>
      </c>
      <c r="R18" s="48">
        <v>3</v>
      </c>
      <c r="S18" s="48">
        <v>0</v>
      </c>
      <c r="T18" s="48">
        <v>0</v>
      </c>
      <c r="U18" s="48">
        <v>0</v>
      </c>
      <c r="V18" s="48">
        <v>0</v>
      </c>
      <c r="W18" s="48">
        <v>0</v>
      </c>
    </row>
    <row r="19" spans="1:23">
      <c r="O19" t="s">
        <v>73</v>
      </c>
      <c r="P19" s="51">
        <v>487</v>
      </c>
      <c r="Q19" s="51">
        <v>428</v>
      </c>
      <c r="R19" s="51">
        <v>0</v>
      </c>
      <c r="S19" s="51">
        <v>0</v>
      </c>
      <c r="T19" s="51">
        <v>428</v>
      </c>
      <c r="U19" s="51">
        <v>44</v>
      </c>
      <c r="V19" s="51">
        <v>7</v>
      </c>
      <c r="W19" s="51">
        <v>8</v>
      </c>
    </row>
    <row r="21" spans="1:23">
      <c r="A21" t="s">
        <v>3</v>
      </c>
      <c r="O21" t="s">
        <v>3</v>
      </c>
    </row>
    <row r="22" spans="1:23">
      <c r="A22" t="s">
        <v>13</v>
      </c>
      <c r="O22" t="s">
        <v>13</v>
      </c>
    </row>
    <row r="24" spans="1:23">
      <c r="B24" t="s">
        <v>96</v>
      </c>
      <c r="P24" t="s">
        <v>10</v>
      </c>
    </row>
    <row r="25" spans="1:23">
      <c r="A25" t="s">
        <v>30</v>
      </c>
      <c r="B25" t="s">
        <v>0</v>
      </c>
      <c r="C25" t="s">
        <v>21</v>
      </c>
      <c r="D25" t="s">
        <v>97</v>
      </c>
      <c r="E25" t="s">
        <v>98</v>
      </c>
      <c r="F25" t="s">
        <v>99</v>
      </c>
      <c r="G25" t="s">
        <v>1</v>
      </c>
      <c r="H25" t="s">
        <v>9</v>
      </c>
      <c r="I25" t="s">
        <v>2</v>
      </c>
      <c r="O25" t="s">
        <v>30</v>
      </c>
      <c r="P25" t="s">
        <v>0</v>
      </c>
      <c r="Q25" t="s">
        <v>21</v>
      </c>
      <c r="R25" t="s">
        <v>100</v>
      </c>
      <c r="S25" t="s">
        <v>101</v>
      </c>
      <c r="T25" t="s">
        <v>102</v>
      </c>
      <c r="U25" t="s">
        <v>1</v>
      </c>
      <c r="V25" t="s">
        <v>9</v>
      </c>
      <c r="W25" t="s">
        <v>2</v>
      </c>
    </row>
    <row r="26" spans="1:23">
      <c r="A26" t="s">
        <v>0</v>
      </c>
      <c r="B26">
        <v>193</v>
      </c>
      <c r="C26">
        <v>135</v>
      </c>
      <c r="D26">
        <v>126</v>
      </c>
      <c r="E26">
        <v>6</v>
      </c>
      <c r="F26">
        <v>3</v>
      </c>
      <c r="G26">
        <v>12</v>
      </c>
      <c r="H26">
        <v>28</v>
      </c>
      <c r="I26">
        <v>18</v>
      </c>
      <c r="O26" t="s">
        <v>0</v>
      </c>
      <c r="P26">
        <v>4659</v>
      </c>
      <c r="Q26">
        <v>3288</v>
      </c>
      <c r="R26">
        <v>3075</v>
      </c>
      <c r="S26">
        <v>165</v>
      </c>
      <c r="T26">
        <v>48</v>
      </c>
      <c r="U26">
        <v>657</v>
      </c>
      <c r="V26">
        <v>387</v>
      </c>
      <c r="W26">
        <v>327</v>
      </c>
    </row>
    <row r="27" spans="1:23">
      <c r="A27" t="s">
        <v>15</v>
      </c>
      <c r="B27">
        <v>2</v>
      </c>
      <c r="C27">
        <v>0</v>
      </c>
      <c r="D27" s="48">
        <v>0</v>
      </c>
      <c r="E27" s="48">
        <v>0</v>
      </c>
      <c r="F27" s="48">
        <v>0</v>
      </c>
      <c r="G27" s="48">
        <v>0</v>
      </c>
      <c r="H27" s="48">
        <v>2</v>
      </c>
      <c r="I27" s="48">
        <v>0</v>
      </c>
      <c r="O27" t="s">
        <v>15</v>
      </c>
      <c r="P27">
        <v>104</v>
      </c>
      <c r="Q27">
        <v>76</v>
      </c>
      <c r="R27" s="48">
        <v>70</v>
      </c>
      <c r="S27" s="48">
        <v>3</v>
      </c>
      <c r="T27" s="48">
        <v>3</v>
      </c>
      <c r="U27" s="48">
        <v>11</v>
      </c>
      <c r="V27" s="48">
        <v>9</v>
      </c>
      <c r="W27" s="48">
        <v>8</v>
      </c>
    </row>
    <row r="28" spans="1:23">
      <c r="A28" t="s">
        <v>25</v>
      </c>
      <c r="B28">
        <v>3</v>
      </c>
      <c r="C28">
        <v>3</v>
      </c>
      <c r="D28" s="48">
        <v>3</v>
      </c>
      <c r="E28" s="48">
        <v>0</v>
      </c>
      <c r="F28" s="48">
        <v>0</v>
      </c>
      <c r="G28" s="48">
        <v>0</v>
      </c>
      <c r="H28" s="48">
        <v>0</v>
      </c>
      <c r="I28" s="48">
        <v>0</v>
      </c>
      <c r="O28" t="s">
        <v>25</v>
      </c>
      <c r="P28">
        <v>137</v>
      </c>
      <c r="Q28">
        <v>128</v>
      </c>
      <c r="R28" s="48">
        <v>122</v>
      </c>
      <c r="S28" s="48">
        <v>6</v>
      </c>
      <c r="T28" s="48">
        <v>0</v>
      </c>
      <c r="U28" s="48">
        <v>3</v>
      </c>
      <c r="V28" s="48">
        <v>4</v>
      </c>
      <c r="W28" s="48">
        <v>2</v>
      </c>
    </row>
    <row r="29" spans="1:23">
      <c r="A29" t="s">
        <v>26</v>
      </c>
      <c r="B29">
        <v>3</v>
      </c>
      <c r="C29">
        <v>3</v>
      </c>
      <c r="D29" s="48">
        <v>3</v>
      </c>
      <c r="E29" s="48">
        <v>0</v>
      </c>
      <c r="F29" s="48">
        <v>0</v>
      </c>
      <c r="G29" s="48">
        <v>0</v>
      </c>
      <c r="H29" s="48">
        <v>0</v>
      </c>
      <c r="I29" s="48">
        <v>0</v>
      </c>
      <c r="O29" t="s">
        <v>26</v>
      </c>
      <c r="P29">
        <v>82</v>
      </c>
      <c r="Q29">
        <v>65</v>
      </c>
      <c r="R29" s="48">
        <v>64</v>
      </c>
      <c r="S29" s="48">
        <v>1</v>
      </c>
      <c r="T29" s="48">
        <v>0</v>
      </c>
      <c r="U29" s="48">
        <v>5</v>
      </c>
      <c r="V29" s="48">
        <v>2</v>
      </c>
      <c r="W29" s="48">
        <v>10</v>
      </c>
    </row>
    <row r="30" spans="1:23">
      <c r="A30" t="s">
        <v>16</v>
      </c>
      <c r="B30">
        <v>3</v>
      </c>
      <c r="C30">
        <v>3</v>
      </c>
      <c r="D30" s="48">
        <v>3</v>
      </c>
      <c r="E30" s="48">
        <v>0</v>
      </c>
      <c r="F30" s="48">
        <v>0</v>
      </c>
      <c r="G30" s="48">
        <v>0</v>
      </c>
      <c r="H30" s="48">
        <v>0</v>
      </c>
      <c r="I30" s="48">
        <v>0</v>
      </c>
      <c r="O30" t="s">
        <v>16</v>
      </c>
      <c r="P30">
        <v>207</v>
      </c>
      <c r="Q30">
        <v>130</v>
      </c>
      <c r="R30" s="48">
        <v>128</v>
      </c>
      <c r="S30" s="48">
        <v>2</v>
      </c>
      <c r="T30" s="48">
        <v>0</v>
      </c>
      <c r="U30" s="48">
        <v>16</v>
      </c>
      <c r="V30" s="48">
        <v>16</v>
      </c>
      <c r="W30" s="48">
        <v>45</v>
      </c>
    </row>
    <row r="31" spans="1:23">
      <c r="A31" t="s">
        <v>17</v>
      </c>
      <c r="B31">
        <v>12</v>
      </c>
      <c r="C31">
        <v>6</v>
      </c>
      <c r="D31" s="48">
        <v>5</v>
      </c>
      <c r="E31" s="48">
        <v>1</v>
      </c>
      <c r="F31" s="48">
        <v>0</v>
      </c>
      <c r="G31" s="48">
        <v>1</v>
      </c>
      <c r="H31" s="48">
        <v>2</v>
      </c>
      <c r="I31" s="48">
        <v>3</v>
      </c>
      <c r="O31" t="s">
        <v>17</v>
      </c>
      <c r="P31">
        <v>609</v>
      </c>
      <c r="Q31">
        <v>363</v>
      </c>
      <c r="R31" s="48">
        <v>337</v>
      </c>
      <c r="S31" s="48">
        <v>24</v>
      </c>
      <c r="T31" s="48">
        <v>2</v>
      </c>
      <c r="U31" s="48">
        <v>106</v>
      </c>
      <c r="V31" s="48">
        <v>85</v>
      </c>
      <c r="W31" s="48">
        <v>55</v>
      </c>
    </row>
    <row r="32" spans="1:23">
      <c r="A32" t="s">
        <v>27</v>
      </c>
      <c r="B32">
        <v>24</v>
      </c>
      <c r="C32">
        <v>11</v>
      </c>
      <c r="D32" s="48">
        <v>10</v>
      </c>
      <c r="E32" s="48">
        <v>1</v>
      </c>
      <c r="F32" s="48">
        <v>0</v>
      </c>
      <c r="G32" s="48">
        <v>2</v>
      </c>
      <c r="H32" s="48">
        <v>7</v>
      </c>
      <c r="I32" s="48">
        <v>4</v>
      </c>
      <c r="O32" t="s">
        <v>27</v>
      </c>
      <c r="P32">
        <v>1169</v>
      </c>
      <c r="Q32">
        <v>768</v>
      </c>
      <c r="R32" s="48">
        <v>692</v>
      </c>
      <c r="S32" s="48">
        <v>59</v>
      </c>
      <c r="T32" s="48">
        <v>17</v>
      </c>
      <c r="U32" s="48">
        <v>205</v>
      </c>
      <c r="V32" s="48">
        <v>121</v>
      </c>
      <c r="W32" s="48">
        <v>75</v>
      </c>
    </row>
    <row r="33" spans="1:23">
      <c r="A33" t="s">
        <v>28</v>
      </c>
      <c r="B33">
        <v>39</v>
      </c>
      <c r="C33">
        <v>24</v>
      </c>
      <c r="D33" s="48">
        <v>22</v>
      </c>
      <c r="E33" s="48">
        <v>2</v>
      </c>
      <c r="F33" s="48">
        <v>0</v>
      </c>
      <c r="G33" s="48">
        <v>4</v>
      </c>
      <c r="H33" s="48">
        <v>6</v>
      </c>
      <c r="I33" s="48">
        <v>5</v>
      </c>
      <c r="O33" t="s">
        <v>28</v>
      </c>
      <c r="P33">
        <v>1127</v>
      </c>
      <c r="Q33">
        <v>745</v>
      </c>
      <c r="R33" s="48">
        <v>689</v>
      </c>
      <c r="S33" s="48">
        <v>38</v>
      </c>
      <c r="T33" s="48">
        <v>18</v>
      </c>
      <c r="U33" s="48">
        <v>187</v>
      </c>
      <c r="V33" s="48">
        <v>102</v>
      </c>
      <c r="W33" s="48">
        <v>93</v>
      </c>
    </row>
    <row r="34" spans="1:23">
      <c r="A34" t="s">
        <v>29</v>
      </c>
      <c r="B34">
        <v>30</v>
      </c>
      <c r="C34">
        <v>20</v>
      </c>
      <c r="D34" s="48">
        <v>18</v>
      </c>
      <c r="E34" s="48">
        <v>1</v>
      </c>
      <c r="F34" s="48">
        <v>1</v>
      </c>
      <c r="G34" s="48">
        <v>1</v>
      </c>
      <c r="H34" s="48">
        <v>6</v>
      </c>
      <c r="I34" s="48">
        <v>3</v>
      </c>
      <c r="O34" t="s">
        <v>29</v>
      </c>
      <c r="P34">
        <v>463</v>
      </c>
      <c r="Q34">
        <v>350</v>
      </c>
      <c r="R34" s="48">
        <v>330</v>
      </c>
      <c r="S34" s="48">
        <v>16</v>
      </c>
      <c r="T34" s="48">
        <v>4</v>
      </c>
      <c r="U34" s="48">
        <v>58</v>
      </c>
      <c r="V34" s="48">
        <v>26</v>
      </c>
      <c r="W34" s="48">
        <v>29</v>
      </c>
    </row>
    <row r="35" spans="1:23">
      <c r="A35" t="s">
        <v>18</v>
      </c>
      <c r="B35">
        <v>47</v>
      </c>
      <c r="C35">
        <v>39</v>
      </c>
      <c r="D35" s="48">
        <v>38</v>
      </c>
      <c r="E35" s="48">
        <v>0</v>
      </c>
      <c r="F35" s="48">
        <v>1</v>
      </c>
      <c r="G35" s="48">
        <v>3</v>
      </c>
      <c r="H35" s="48">
        <v>3</v>
      </c>
      <c r="I35" s="48">
        <v>2</v>
      </c>
      <c r="O35" t="s">
        <v>18</v>
      </c>
      <c r="P35">
        <v>492</v>
      </c>
      <c r="Q35">
        <v>419</v>
      </c>
      <c r="R35" s="48">
        <v>403</v>
      </c>
      <c r="S35" s="48">
        <v>14</v>
      </c>
      <c r="T35" s="48">
        <v>2</v>
      </c>
      <c r="U35" s="48">
        <v>45</v>
      </c>
      <c r="V35" s="48">
        <v>19</v>
      </c>
      <c r="W35" s="48">
        <v>9</v>
      </c>
    </row>
    <row r="36" spans="1:23">
      <c r="A36" t="s">
        <v>56</v>
      </c>
      <c r="B36">
        <v>30</v>
      </c>
      <c r="C36">
        <v>26</v>
      </c>
      <c r="D36" s="48">
        <v>24</v>
      </c>
      <c r="E36" s="48">
        <v>1</v>
      </c>
      <c r="F36" s="48">
        <v>1</v>
      </c>
      <c r="G36" s="48">
        <v>1</v>
      </c>
      <c r="H36" s="48">
        <v>2</v>
      </c>
      <c r="I36" s="48">
        <v>1</v>
      </c>
      <c r="O36" t="s">
        <v>56</v>
      </c>
      <c r="P36">
        <v>267</v>
      </c>
      <c r="Q36">
        <v>242</v>
      </c>
      <c r="R36" s="48">
        <v>238</v>
      </c>
      <c r="S36" s="48">
        <v>2</v>
      </c>
      <c r="T36" s="48">
        <v>2</v>
      </c>
      <c r="U36" s="48">
        <v>21</v>
      </c>
      <c r="V36" s="48">
        <v>3</v>
      </c>
      <c r="W36" s="48">
        <v>1</v>
      </c>
    </row>
    <row r="37" spans="1:23">
      <c r="A37" t="s">
        <v>19</v>
      </c>
      <c r="B37">
        <v>0</v>
      </c>
      <c r="C37">
        <v>0</v>
      </c>
      <c r="D37" s="48">
        <v>0</v>
      </c>
      <c r="E37" s="48">
        <v>0</v>
      </c>
      <c r="F37" s="48">
        <v>0</v>
      </c>
      <c r="G37" s="48">
        <v>0</v>
      </c>
      <c r="H37" s="48">
        <v>0</v>
      </c>
      <c r="I37" s="48">
        <v>0</v>
      </c>
      <c r="O37" t="s">
        <v>19</v>
      </c>
      <c r="P37">
        <v>2</v>
      </c>
      <c r="Q37">
        <v>2</v>
      </c>
      <c r="R37" s="48">
        <v>2</v>
      </c>
      <c r="S37" s="48">
        <v>0</v>
      </c>
      <c r="T37" s="48">
        <v>0</v>
      </c>
      <c r="U37" s="48">
        <v>0</v>
      </c>
      <c r="V37" s="48">
        <v>0</v>
      </c>
      <c r="W37" s="48">
        <v>0</v>
      </c>
    </row>
    <row r="38" spans="1:23">
      <c r="R38" s="51"/>
      <c r="S38" s="51"/>
      <c r="T38" s="51"/>
      <c r="U38" s="51"/>
      <c r="V38" s="51"/>
      <c r="W38" s="51"/>
    </row>
    <row r="40" spans="1:23">
      <c r="A40" t="s">
        <v>3</v>
      </c>
      <c r="O40" t="s">
        <v>3</v>
      </c>
    </row>
    <row r="41" spans="1:23">
      <c r="A41" t="s">
        <v>12</v>
      </c>
      <c r="O41" t="s">
        <v>12</v>
      </c>
    </row>
    <row r="43" spans="1:23">
      <c r="B43" t="s">
        <v>96</v>
      </c>
      <c r="P43" t="s">
        <v>10</v>
      </c>
    </row>
    <row r="44" spans="1:23">
      <c r="A44" t="s">
        <v>30</v>
      </c>
      <c r="B44" t="s">
        <v>0</v>
      </c>
      <c r="C44" t="s">
        <v>21</v>
      </c>
      <c r="D44" t="s">
        <v>97</v>
      </c>
      <c r="E44" t="s">
        <v>98</v>
      </c>
      <c r="F44" t="s">
        <v>99</v>
      </c>
      <c r="G44" t="s">
        <v>1</v>
      </c>
      <c r="H44" t="s">
        <v>9</v>
      </c>
      <c r="I44" t="s">
        <v>2</v>
      </c>
      <c r="O44" t="s">
        <v>30</v>
      </c>
      <c r="P44" t="s">
        <v>0</v>
      </c>
      <c r="Q44" t="s">
        <v>21</v>
      </c>
      <c r="R44" t="s">
        <v>100</v>
      </c>
      <c r="S44" t="s">
        <v>101</v>
      </c>
      <c r="T44" t="s">
        <v>102</v>
      </c>
      <c r="U44" t="s">
        <v>1</v>
      </c>
      <c r="V44" t="s">
        <v>9</v>
      </c>
      <c r="W44" t="s">
        <v>2</v>
      </c>
    </row>
    <row r="45" spans="1:23">
      <c r="A45" t="s">
        <v>0</v>
      </c>
      <c r="B45">
        <v>145</v>
      </c>
      <c r="C45">
        <v>121</v>
      </c>
      <c r="D45">
        <v>117</v>
      </c>
      <c r="E45">
        <v>1</v>
      </c>
      <c r="F45">
        <v>3</v>
      </c>
      <c r="G45">
        <v>10</v>
      </c>
      <c r="H45">
        <v>11</v>
      </c>
      <c r="I45">
        <v>3</v>
      </c>
      <c r="O45" t="s">
        <v>0</v>
      </c>
      <c r="P45">
        <v>3683</v>
      </c>
      <c r="Q45">
        <v>3130</v>
      </c>
      <c r="R45">
        <v>3022</v>
      </c>
      <c r="S45">
        <v>89</v>
      </c>
      <c r="T45">
        <v>19</v>
      </c>
      <c r="U45">
        <v>345</v>
      </c>
      <c r="V45">
        <v>139</v>
      </c>
      <c r="W45">
        <v>69</v>
      </c>
    </row>
    <row r="46" spans="1:23">
      <c r="A46" t="s">
        <v>15</v>
      </c>
      <c r="B46">
        <v>3</v>
      </c>
      <c r="C46">
        <v>3</v>
      </c>
      <c r="D46" s="48">
        <v>3</v>
      </c>
      <c r="E46" s="48">
        <v>0</v>
      </c>
      <c r="F46" s="48">
        <v>0</v>
      </c>
      <c r="G46" s="48">
        <v>0</v>
      </c>
      <c r="H46" s="48">
        <v>0</v>
      </c>
      <c r="I46" s="48">
        <v>0</v>
      </c>
      <c r="O46" t="s">
        <v>15</v>
      </c>
      <c r="P46">
        <v>65</v>
      </c>
      <c r="Q46">
        <v>45</v>
      </c>
      <c r="R46" s="48">
        <v>44</v>
      </c>
      <c r="S46" s="48">
        <v>1</v>
      </c>
      <c r="T46" s="48">
        <v>0</v>
      </c>
      <c r="U46" s="48">
        <v>14</v>
      </c>
      <c r="V46" s="48">
        <v>3</v>
      </c>
      <c r="W46" s="48">
        <v>3</v>
      </c>
    </row>
    <row r="47" spans="1:23">
      <c r="A47" t="s">
        <v>25</v>
      </c>
      <c r="B47">
        <v>3</v>
      </c>
      <c r="C47">
        <v>3</v>
      </c>
      <c r="D47" s="48">
        <v>3</v>
      </c>
      <c r="E47" s="48">
        <v>0</v>
      </c>
      <c r="F47" s="48">
        <v>0</v>
      </c>
      <c r="G47" s="48">
        <v>0</v>
      </c>
      <c r="H47" s="48">
        <v>0</v>
      </c>
      <c r="I47" s="48">
        <v>0</v>
      </c>
      <c r="O47" t="s">
        <v>25</v>
      </c>
      <c r="P47">
        <v>134</v>
      </c>
      <c r="Q47">
        <v>124</v>
      </c>
      <c r="R47" s="48">
        <v>121</v>
      </c>
      <c r="S47" s="48">
        <v>3</v>
      </c>
      <c r="T47" s="48">
        <v>0</v>
      </c>
      <c r="U47" s="48">
        <v>5</v>
      </c>
      <c r="V47" s="48">
        <v>2</v>
      </c>
      <c r="W47" s="48">
        <v>3</v>
      </c>
    </row>
    <row r="48" spans="1:23">
      <c r="A48" t="s">
        <v>26</v>
      </c>
      <c r="B48">
        <v>2</v>
      </c>
      <c r="C48">
        <v>2</v>
      </c>
      <c r="D48" s="48">
        <v>2</v>
      </c>
      <c r="E48" s="48">
        <v>0</v>
      </c>
      <c r="F48" s="48">
        <v>0</v>
      </c>
      <c r="G48" s="48">
        <v>0</v>
      </c>
      <c r="H48" s="48">
        <v>0</v>
      </c>
      <c r="I48" s="48">
        <v>0</v>
      </c>
      <c r="O48" t="s">
        <v>26</v>
      </c>
      <c r="P48">
        <v>69</v>
      </c>
      <c r="Q48">
        <v>61</v>
      </c>
      <c r="R48" s="48">
        <v>61</v>
      </c>
      <c r="S48" s="48">
        <v>0</v>
      </c>
      <c r="T48" s="48">
        <v>0</v>
      </c>
      <c r="U48" s="48">
        <v>3</v>
      </c>
      <c r="V48" s="48">
        <v>5</v>
      </c>
      <c r="W48" s="48">
        <v>0</v>
      </c>
    </row>
    <row r="49" spans="1:23">
      <c r="A49" t="s">
        <v>16</v>
      </c>
      <c r="B49">
        <v>2</v>
      </c>
      <c r="C49">
        <v>2</v>
      </c>
      <c r="D49" s="48">
        <v>2</v>
      </c>
      <c r="E49" s="48">
        <v>0</v>
      </c>
      <c r="F49" s="48">
        <v>0</v>
      </c>
      <c r="G49" s="48">
        <v>0</v>
      </c>
      <c r="H49" s="48">
        <v>0</v>
      </c>
      <c r="I49" s="48">
        <v>0</v>
      </c>
      <c r="O49" t="s">
        <v>16</v>
      </c>
      <c r="P49">
        <v>141</v>
      </c>
      <c r="Q49">
        <v>120</v>
      </c>
      <c r="R49" s="48">
        <v>118</v>
      </c>
      <c r="S49" s="48">
        <v>1</v>
      </c>
      <c r="T49" s="48">
        <v>1</v>
      </c>
      <c r="U49" s="48">
        <v>5</v>
      </c>
      <c r="V49" s="48">
        <v>4</v>
      </c>
      <c r="W49" s="48">
        <v>12</v>
      </c>
    </row>
    <row r="50" spans="1:23">
      <c r="A50" t="s">
        <v>17</v>
      </c>
      <c r="B50">
        <v>3</v>
      </c>
      <c r="C50">
        <v>3</v>
      </c>
      <c r="D50" s="48">
        <v>3</v>
      </c>
      <c r="E50" s="48">
        <v>0</v>
      </c>
      <c r="F50" s="48">
        <v>0</v>
      </c>
      <c r="G50" s="48">
        <v>0</v>
      </c>
      <c r="H50" s="48">
        <v>0</v>
      </c>
      <c r="I50" s="48">
        <v>0</v>
      </c>
      <c r="O50" t="s">
        <v>17</v>
      </c>
      <c r="P50">
        <v>456</v>
      </c>
      <c r="Q50">
        <v>362</v>
      </c>
      <c r="R50" s="48">
        <v>343</v>
      </c>
      <c r="S50" s="48">
        <v>19</v>
      </c>
      <c r="T50" s="48">
        <v>0</v>
      </c>
      <c r="U50" s="48">
        <v>53</v>
      </c>
      <c r="V50" s="48">
        <v>30</v>
      </c>
      <c r="W50" s="48">
        <v>11</v>
      </c>
    </row>
    <row r="51" spans="1:23">
      <c r="A51" t="s">
        <v>27</v>
      </c>
      <c r="B51">
        <v>17</v>
      </c>
      <c r="C51">
        <v>11</v>
      </c>
      <c r="D51" s="48">
        <v>11</v>
      </c>
      <c r="E51" s="48">
        <v>0</v>
      </c>
      <c r="F51" s="48">
        <v>0</v>
      </c>
      <c r="G51" s="48">
        <v>3</v>
      </c>
      <c r="H51" s="48">
        <v>3</v>
      </c>
      <c r="I51" s="48">
        <v>0</v>
      </c>
      <c r="O51" t="s">
        <v>27</v>
      </c>
      <c r="P51">
        <v>802</v>
      </c>
      <c r="Q51">
        <v>665</v>
      </c>
      <c r="R51" s="48">
        <v>627</v>
      </c>
      <c r="S51" s="48">
        <v>32</v>
      </c>
      <c r="T51" s="48">
        <v>6</v>
      </c>
      <c r="U51" s="48">
        <v>80</v>
      </c>
      <c r="V51" s="48">
        <v>40</v>
      </c>
      <c r="W51" s="48">
        <v>17</v>
      </c>
    </row>
    <row r="52" spans="1:23">
      <c r="A52" t="s">
        <v>28</v>
      </c>
      <c r="B52">
        <v>32</v>
      </c>
      <c r="C52">
        <v>22</v>
      </c>
      <c r="D52" s="48">
        <v>22</v>
      </c>
      <c r="E52" s="48">
        <v>0</v>
      </c>
      <c r="F52" s="48">
        <v>0</v>
      </c>
      <c r="G52" s="48">
        <v>2</v>
      </c>
      <c r="H52" s="48">
        <v>5</v>
      </c>
      <c r="I52" s="48">
        <v>3</v>
      </c>
      <c r="O52" t="s">
        <v>28</v>
      </c>
      <c r="P52">
        <v>706</v>
      </c>
      <c r="Q52">
        <v>576</v>
      </c>
      <c r="R52" s="48">
        <v>551</v>
      </c>
      <c r="S52" s="48">
        <v>18</v>
      </c>
      <c r="T52" s="48">
        <v>7</v>
      </c>
      <c r="U52" s="48">
        <v>80</v>
      </c>
      <c r="V52" s="48">
        <v>36</v>
      </c>
      <c r="W52" s="48">
        <v>14</v>
      </c>
    </row>
    <row r="53" spans="1:23">
      <c r="A53" t="s">
        <v>29</v>
      </c>
      <c r="B53">
        <v>13</v>
      </c>
      <c r="C53">
        <v>13</v>
      </c>
      <c r="D53" s="48">
        <v>12</v>
      </c>
      <c r="E53" s="48">
        <v>0</v>
      </c>
      <c r="F53" s="48">
        <v>1</v>
      </c>
      <c r="G53" s="48">
        <v>0</v>
      </c>
      <c r="H53" s="48">
        <v>0</v>
      </c>
      <c r="I53" s="48">
        <v>0</v>
      </c>
      <c r="O53" t="s">
        <v>29</v>
      </c>
      <c r="P53">
        <v>290</v>
      </c>
      <c r="Q53">
        <v>252</v>
      </c>
      <c r="R53" s="48">
        <v>247</v>
      </c>
      <c r="S53" s="48">
        <v>5</v>
      </c>
      <c r="T53" s="48">
        <v>0</v>
      </c>
      <c r="U53" s="48">
        <v>23</v>
      </c>
      <c r="V53" s="48">
        <v>9</v>
      </c>
      <c r="W53" s="48">
        <v>6</v>
      </c>
    </row>
    <row r="54" spans="1:23">
      <c r="A54" t="s">
        <v>18</v>
      </c>
      <c r="B54">
        <v>34</v>
      </c>
      <c r="C54">
        <v>28</v>
      </c>
      <c r="D54" s="48">
        <v>27</v>
      </c>
      <c r="E54" s="48">
        <v>0</v>
      </c>
      <c r="F54" s="48">
        <v>1</v>
      </c>
      <c r="G54" s="48">
        <v>3</v>
      </c>
      <c r="H54" s="48">
        <v>3</v>
      </c>
      <c r="I54" s="48">
        <v>0</v>
      </c>
      <c r="O54" t="s">
        <v>18</v>
      </c>
      <c r="P54">
        <v>450</v>
      </c>
      <c r="Q54">
        <v>407</v>
      </c>
      <c r="R54" s="48">
        <v>398</v>
      </c>
      <c r="S54" s="48">
        <v>5</v>
      </c>
      <c r="T54" s="48">
        <v>4</v>
      </c>
      <c r="U54" s="48">
        <v>34</v>
      </c>
      <c r="V54" s="48">
        <v>7</v>
      </c>
      <c r="W54" s="48">
        <v>2</v>
      </c>
    </row>
    <row r="55" spans="1:23" ht="30" customHeight="1">
      <c r="A55" t="s">
        <v>56</v>
      </c>
      <c r="B55">
        <v>36</v>
      </c>
      <c r="C55">
        <v>34</v>
      </c>
      <c r="D55" s="48">
        <v>32</v>
      </c>
      <c r="E55" s="48">
        <v>1</v>
      </c>
      <c r="F55" s="48">
        <v>1</v>
      </c>
      <c r="G55" s="48">
        <v>2</v>
      </c>
      <c r="H55" s="48">
        <v>0</v>
      </c>
      <c r="I55" s="48">
        <v>0</v>
      </c>
      <c r="O55" t="s">
        <v>56</v>
      </c>
      <c r="P55">
        <v>569</v>
      </c>
      <c r="Q55">
        <v>517</v>
      </c>
      <c r="R55" s="48">
        <v>511</v>
      </c>
      <c r="S55" s="48">
        <v>5</v>
      </c>
      <c r="T55" s="48">
        <v>1</v>
      </c>
      <c r="U55" s="48">
        <v>48</v>
      </c>
      <c r="V55" s="48">
        <v>3</v>
      </c>
      <c r="W55" s="48">
        <v>1</v>
      </c>
    </row>
    <row r="56" spans="1:23" ht="30.75" customHeight="1">
      <c r="A56" t="s">
        <v>19</v>
      </c>
      <c r="B56">
        <v>0</v>
      </c>
      <c r="C56">
        <v>0</v>
      </c>
      <c r="D56" s="48">
        <v>0</v>
      </c>
      <c r="E56" s="48">
        <v>0</v>
      </c>
      <c r="F56" s="48">
        <v>0</v>
      </c>
      <c r="G56" s="48">
        <v>0</v>
      </c>
      <c r="H56" s="48">
        <v>0</v>
      </c>
      <c r="I56" s="48">
        <v>0</v>
      </c>
      <c r="O56" t="s">
        <v>19</v>
      </c>
      <c r="P56">
        <v>1</v>
      </c>
      <c r="Q56">
        <v>1</v>
      </c>
      <c r="R56" s="48">
        <v>1</v>
      </c>
      <c r="S56" s="48">
        <v>0</v>
      </c>
      <c r="T56" s="48">
        <v>0</v>
      </c>
      <c r="U56" s="48">
        <v>0</v>
      </c>
      <c r="V56" s="48">
        <v>0</v>
      </c>
      <c r="W56" s="48">
        <v>0</v>
      </c>
    </row>
    <row r="59" spans="1:23">
      <c r="A59" t="s">
        <v>3</v>
      </c>
      <c r="O59" t="s">
        <v>3</v>
      </c>
    </row>
    <row r="60" spans="1:23">
      <c r="A60" t="s">
        <v>51</v>
      </c>
      <c r="O60" t="s">
        <v>14</v>
      </c>
    </row>
    <row r="62" spans="1:23">
      <c r="B62" t="s">
        <v>96</v>
      </c>
      <c r="P62" t="s">
        <v>10</v>
      </c>
    </row>
    <row r="63" spans="1:23">
      <c r="A63" t="s">
        <v>30</v>
      </c>
      <c r="B63" t="s">
        <v>0</v>
      </c>
      <c r="C63" t="s">
        <v>21</v>
      </c>
      <c r="D63" t="s">
        <v>97</v>
      </c>
      <c r="E63" t="s">
        <v>98</v>
      </c>
      <c r="F63" t="s">
        <v>99</v>
      </c>
      <c r="G63" t="s">
        <v>1</v>
      </c>
      <c r="H63" t="s">
        <v>9</v>
      </c>
      <c r="I63" t="s">
        <v>2</v>
      </c>
      <c r="O63" t="s">
        <v>30</v>
      </c>
      <c r="P63" t="s">
        <v>0</v>
      </c>
      <c r="Q63" t="s">
        <v>21</v>
      </c>
      <c r="R63" t="s">
        <v>100</v>
      </c>
      <c r="S63" t="s">
        <v>101</v>
      </c>
      <c r="T63" t="s">
        <v>102</v>
      </c>
      <c r="U63" t="s">
        <v>1</v>
      </c>
      <c r="V63" t="s">
        <v>9</v>
      </c>
      <c r="W63" t="s">
        <v>2</v>
      </c>
    </row>
    <row r="64" spans="1:23">
      <c r="A64" t="s">
        <v>0</v>
      </c>
      <c r="B64">
        <v>2</v>
      </c>
      <c r="C64">
        <v>1</v>
      </c>
      <c r="D64">
        <v>1</v>
      </c>
      <c r="E64">
        <v>0</v>
      </c>
      <c r="F64">
        <v>0</v>
      </c>
      <c r="G64">
        <v>0</v>
      </c>
      <c r="H64">
        <v>1</v>
      </c>
      <c r="I64">
        <v>0</v>
      </c>
      <c r="O64" t="s">
        <v>0</v>
      </c>
      <c r="P64">
        <v>35</v>
      </c>
      <c r="Q64">
        <v>17</v>
      </c>
      <c r="R64">
        <v>17</v>
      </c>
      <c r="S64">
        <v>0</v>
      </c>
      <c r="T64">
        <v>0</v>
      </c>
      <c r="U64">
        <v>8</v>
      </c>
      <c r="V64">
        <v>8</v>
      </c>
      <c r="W64">
        <v>2</v>
      </c>
    </row>
    <row r="65" spans="1:23">
      <c r="A65" t="s">
        <v>15</v>
      </c>
      <c r="B65">
        <v>2</v>
      </c>
      <c r="C65">
        <v>1</v>
      </c>
      <c r="D65" s="48">
        <v>1</v>
      </c>
      <c r="E65" s="48">
        <v>0</v>
      </c>
      <c r="F65" s="48">
        <v>0</v>
      </c>
      <c r="G65" s="48">
        <v>0</v>
      </c>
      <c r="H65" s="48">
        <v>1</v>
      </c>
      <c r="I65" s="48">
        <v>0</v>
      </c>
      <c r="O65" t="s">
        <v>15</v>
      </c>
      <c r="P65">
        <v>21</v>
      </c>
      <c r="Q65">
        <v>9</v>
      </c>
      <c r="R65" s="48">
        <v>9</v>
      </c>
      <c r="S65" s="48">
        <v>0</v>
      </c>
      <c r="T65" s="48">
        <v>0</v>
      </c>
      <c r="U65" s="48">
        <v>5</v>
      </c>
      <c r="V65" s="48">
        <v>5</v>
      </c>
      <c r="W65" s="48">
        <v>2</v>
      </c>
    </row>
    <row r="66" spans="1:23">
      <c r="A66" t="s">
        <v>25</v>
      </c>
      <c r="B66">
        <v>0</v>
      </c>
      <c r="C66">
        <v>0</v>
      </c>
      <c r="D66" s="48">
        <v>0</v>
      </c>
      <c r="E66" s="48">
        <v>0</v>
      </c>
      <c r="F66" s="48">
        <v>0</v>
      </c>
      <c r="G66" s="48">
        <v>0</v>
      </c>
      <c r="H66" s="48">
        <v>0</v>
      </c>
      <c r="I66" s="48">
        <v>0</v>
      </c>
      <c r="O66" t="s">
        <v>25</v>
      </c>
      <c r="P66">
        <v>2</v>
      </c>
      <c r="Q66">
        <v>1</v>
      </c>
      <c r="R66" s="48">
        <v>1</v>
      </c>
      <c r="S66" s="48">
        <v>0</v>
      </c>
      <c r="T66" s="48">
        <v>0</v>
      </c>
      <c r="U66" s="48">
        <v>0</v>
      </c>
      <c r="V66" s="48">
        <v>1</v>
      </c>
      <c r="W66" s="48">
        <v>0</v>
      </c>
    </row>
    <row r="67" spans="1:23">
      <c r="A67" t="s">
        <v>26</v>
      </c>
      <c r="B67">
        <v>0</v>
      </c>
      <c r="C67">
        <v>0</v>
      </c>
      <c r="D67" s="48">
        <v>0</v>
      </c>
      <c r="E67" s="48">
        <v>0</v>
      </c>
      <c r="F67" s="48">
        <v>0</v>
      </c>
      <c r="G67" s="48">
        <v>0</v>
      </c>
      <c r="H67" s="48">
        <v>0</v>
      </c>
      <c r="I67" s="48">
        <v>0</v>
      </c>
      <c r="O67" t="s">
        <v>26</v>
      </c>
      <c r="P67">
        <v>0</v>
      </c>
      <c r="Q67">
        <v>0</v>
      </c>
      <c r="R67" s="48">
        <v>0</v>
      </c>
      <c r="S67" s="48">
        <v>0</v>
      </c>
      <c r="T67" s="48">
        <v>0</v>
      </c>
      <c r="U67" s="48">
        <v>0</v>
      </c>
      <c r="V67" s="48">
        <v>0</v>
      </c>
      <c r="W67" s="48">
        <v>0</v>
      </c>
    </row>
    <row r="68" spans="1:23">
      <c r="A68" t="s">
        <v>16</v>
      </c>
      <c r="B68">
        <v>0</v>
      </c>
      <c r="C68">
        <v>0</v>
      </c>
      <c r="D68" s="48">
        <v>0</v>
      </c>
      <c r="E68" s="48">
        <v>0</v>
      </c>
      <c r="F68" s="48">
        <v>0</v>
      </c>
      <c r="G68" s="48">
        <v>0</v>
      </c>
      <c r="H68" s="48">
        <v>0</v>
      </c>
      <c r="I68" s="48">
        <v>0</v>
      </c>
      <c r="O68" t="s">
        <v>16</v>
      </c>
      <c r="P68">
        <v>0</v>
      </c>
      <c r="Q68">
        <v>0</v>
      </c>
      <c r="R68" s="48">
        <v>0</v>
      </c>
      <c r="S68" s="48">
        <v>0</v>
      </c>
      <c r="T68" s="48">
        <v>0</v>
      </c>
      <c r="U68" s="48">
        <v>0</v>
      </c>
      <c r="V68" s="48">
        <v>0</v>
      </c>
      <c r="W68" s="48">
        <v>0</v>
      </c>
    </row>
    <row r="69" spans="1:23">
      <c r="A69" t="s">
        <v>17</v>
      </c>
      <c r="B69">
        <v>0</v>
      </c>
      <c r="C69">
        <v>0</v>
      </c>
      <c r="D69" s="48">
        <v>0</v>
      </c>
      <c r="E69" s="48">
        <v>0</v>
      </c>
      <c r="F69" s="48">
        <v>0</v>
      </c>
      <c r="G69" s="48">
        <v>0</v>
      </c>
      <c r="H69" s="48">
        <v>0</v>
      </c>
      <c r="I69" s="48">
        <v>0</v>
      </c>
      <c r="O69" t="s">
        <v>17</v>
      </c>
      <c r="P69">
        <v>0</v>
      </c>
      <c r="Q69">
        <v>0</v>
      </c>
      <c r="R69" s="48">
        <v>0</v>
      </c>
      <c r="S69" s="48">
        <v>0</v>
      </c>
      <c r="T69" s="48">
        <v>0</v>
      </c>
      <c r="U69" s="48">
        <v>0</v>
      </c>
      <c r="V69" s="48">
        <v>0</v>
      </c>
      <c r="W69" s="48">
        <v>0</v>
      </c>
    </row>
    <row r="70" spans="1:23">
      <c r="A70" t="s">
        <v>27</v>
      </c>
      <c r="B70">
        <v>0</v>
      </c>
      <c r="C70">
        <v>0</v>
      </c>
      <c r="D70" s="48">
        <v>0</v>
      </c>
      <c r="E70" s="48">
        <v>0</v>
      </c>
      <c r="F70" s="48">
        <v>0</v>
      </c>
      <c r="G70" s="48">
        <v>0</v>
      </c>
      <c r="H70" s="48">
        <v>0</v>
      </c>
      <c r="I70" s="48">
        <v>0</v>
      </c>
      <c r="O70" t="s">
        <v>27</v>
      </c>
      <c r="P70">
        <v>4</v>
      </c>
      <c r="Q70">
        <v>2</v>
      </c>
      <c r="R70" s="48">
        <v>2</v>
      </c>
      <c r="S70" s="48">
        <v>0</v>
      </c>
      <c r="T70" s="48">
        <v>0</v>
      </c>
      <c r="U70" s="48">
        <v>0</v>
      </c>
      <c r="V70" s="48">
        <v>2</v>
      </c>
      <c r="W70" s="48">
        <v>0</v>
      </c>
    </row>
    <row r="71" spans="1:23">
      <c r="A71" t="s">
        <v>28</v>
      </c>
      <c r="B71">
        <v>0</v>
      </c>
      <c r="C71">
        <v>0</v>
      </c>
      <c r="D71" s="48">
        <v>0</v>
      </c>
      <c r="E71" s="48">
        <v>0</v>
      </c>
      <c r="F71" s="48">
        <v>0</v>
      </c>
      <c r="G71" s="48">
        <v>0</v>
      </c>
      <c r="H71" s="48">
        <v>0</v>
      </c>
      <c r="I71" s="48">
        <v>0</v>
      </c>
      <c r="O71" t="s">
        <v>28</v>
      </c>
      <c r="P71">
        <v>3</v>
      </c>
      <c r="Q71">
        <v>2</v>
      </c>
      <c r="R71" s="48">
        <v>2</v>
      </c>
      <c r="S71" s="48">
        <v>0</v>
      </c>
      <c r="T71" s="48">
        <v>0</v>
      </c>
      <c r="U71" s="48">
        <v>1</v>
      </c>
      <c r="V71" s="48">
        <v>0</v>
      </c>
      <c r="W71" s="48">
        <v>0</v>
      </c>
    </row>
    <row r="72" spans="1:23">
      <c r="A72" t="s">
        <v>29</v>
      </c>
      <c r="B72">
        <v>0</v>
      </c>
      <c r="C72">
        <v>0</v>
      </c>
      <c r="D72" s="48">
        <v>0</v>
      </c>
      <c r="E72" s="48">
        <v>0</v>
      </c>
      <c r="F72" s="48">
        <v>0</v>
      </c>
      <c r="G72" s="48">
        <v>0</v>
      </c>
      <c r="H72" s="48">
        <v>0</v>
      </c>
      <c r="I72" s="48">
        <v>0</v>
      </c>
      <c r="O72" t="s">
        <v>29</v>
      </c>
      <c r="P72">
        <v>1</v>
      </c>
      <c r="Q72">
        <v>0</v>
      </c>
      <c r="R72" s="48">
        <v>0</v>
      </c>
      <c r="S72" s="48">
        <v>0</v>
      </c>
      <c r="T72" s="48">
        <v>0</v>
      </c>
      <c r="U72" s="48">
        <v>1</v>
      </c>
      <c r="V72" s="48">
        <v>0</v>
      </c>
      <c r="W72" s="48">
        <v>0</v>
      </c>
    </row>
    <row r="73" spans="1:23">
      <c r="A73" t="s">
        <v>18</v>
      </c>
      <c r="B73">
        <v>0</v>
      </c>
      <c r="C73">
        <v>0</v>
      </c>
      <c r="D73" s="48">
        <v>0</v>
      </c>
      <c r="E73" s="48">
        <v>0</v>
      </c>
      <c r="F73" s="48">
        <v>0</v>
      </c>
      <c r="G73" s="48">
        <v>0</v>
      </c>
      <c r="H73" s="48">
        <v>0</v>
      </c>
      <c r="I73" s="48">
        <v>0</v>
      </c>
      <c r="O73" t="s">
        <v>18</v>
      </c>
      <c r="P73">
        <v>0</v>
      </c>
      <c r="Q73">
        <v>0</v>
      </c>
      <c r="R73" s="48">
        <v>0</v>
      </c>
      <c r="S73" s="48">
        <v>0</v>
      </c>
      <c r="T73" s="48">
        <v>0</v>
      </c>
      <c r="U73" s="48">
        <v>0</v>
      </c>
      <c r="V73" s="48">
        <v>0</v>
      </c>
      <c r="W73" s="48">
        <v>0</v>
      </c>
    </row>
    <row r="74" spans="1:23">
      <c r="A74" t="s">
        <v>56</v>
      </c>
      <c r="B74">
        <v>0</v>
      </c>
      <c r="C74">
        <v>0</v>
      </c>
      <c r="D74" s="48">
        <v>0</v>
      </c>
      <c r="E74" s="48">
        <v>0</v>
      </c>
      <c r="F74" s="48">
        <v>0</v>
      </c>
      <c r="G74" s="48">
        <v>0</v>
      </c>
      <c r="H74" s="48">
        <v>0</v>
      </c>
      <c r="I74" s="48">
        <v>0</v>
      </c>
      <c r="O74" t="s">
        <v>56</v>
      </c>
      <c r="P74">
        <v>4</v>
      </c>
      <c r="Q74">
        <v>3</v>
      </c>
      <c r="R74" s="48">
        <v>3</v>
      </c>
      <c r="S74" s="48">
        <v>0</v>
      </c>
      <c r="T74" s="48">
        <v>0</v>
      </c>
      <c r="U74" s="48">
        <v>1</v>
      </c>
      <c r="V74" s="48">
        <v>0</v>
      </c>
      <c r="W74" s="48">
        <v>0</v>
      </c>
    </row>
    <row r="75" spans="1:23">
      <c r="A75" t="s">
        <v>19</v>
      </c>
      <c r="B75">
        <v>0</v>
      </c>
      <c r="C75">
        <v>0</v>
      </c>
      <c r="D75" s="48">
        <v>0</v>
      </c>
      <c r="E75" s="48">
        <v>0</v>
      </c>
      <c r="F75" s="48">
        <v>0</v>
      </c>
      <c r="G75" s="48">
        <v>0</v>
      </c>
      <c r="H75" s="48">
        <v>0</v>
      </c>
      <c r="I75" s="48">
        <v>0</v>
      </c>
      <c r="O75" t="s">
        <v>19</v>
      </c>
      <c r="P75">
        <v>0</v>
      </c>
      <c r="Q75">
        <v>0</v>
      </c>
      <c r="R75" s="48">
        <v>0</v>
      </c>
      <c r="S75" s="48">
        <v>0</v>
      </c>
      <c r="T75" s="48">
        <v>0</v>
      </c>
      <c r="U75" s="48">
        <v>0</v>
      </c>
      <c r="V75" s="48">
        <v>0</v>
      </c>
      <c r="W75" s="48">
        <v>0</v>
      </c>
    </row>
    <row r="87" spans="1:3">
      <c r="A87" s="10"/>
      <c r="B87" s="10"/>
    </row>
    <row r="88" spans="1:3">
      <c r="A88" s="10"/>
      <c r="B88" s="10"/>
      <c r="C88" s="32"/>
    </row>
    <row r="89" spans="1:3">
      <c r="A89" s="10"/>
      <c r="B89" s="10"/>
    </row>
    <row r="90" spans="1:3">
      <c r="A90" s="10"/>
      <c r="B90" s="10"/>
      <c r="C90" s="32"/>
    </row>
    <row r="91" spans="1:3">
      <c r="A91" s="10"/>
      <c r="B91" s="10"/>
      <c r="C91" s="32"/>
    </row>
    <row r="92" spans="1:3">
      <c r="A92" s="10"/>
      <c r="B92" s="10"/>
      <c r="C92" s="3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O40"/>
  <sheetViews>
    <sheetView topLeftCell="A2" workbookViewId="0">
      <selection activeCell="L18" sqref="L18"/>
    </sheetView>
  </sheetViews>
  <sheetFormatPr defaultColWidth="9.1796875" defaultRowHeight="14.5"/>
  <cols>
    <col min="1" max="5" width="11.1796875" style="1" customWidth="1"/>
    <col min="6" max="6" width="12" style="1" customWidth="1"/>
    <col min="7" max="9" width="11.1796875" style="1" customWidth="1"/>
    <col min="10" max="10" width="8.81640625" style="1" customWidth="1"/>
    <col min="11" max="11" width="11.1796875" style="1" customWidth="1"/>
    <col min="12" max="12" width="18.1796875" style="1" customWidth="1"/>
    <col min="13" max="13" width="9.1796875" style="1"/>
    <col min="14" max="14" width="11.1796875" style="1" hidden="1" customWidth="1"/>
    <col min="15" max="15" width="7.81640625" style="1" hidden="1" customWidth="1"/>
    <col min="16" max="16384" width="9.1796875" style="1"/>
  </cols>
  <sheetData>
    <row r="1" spans="1:15" ht="18.75" customHeight="1">
      <c r="A1" s="123"/>
      <c r="B1" s="123"/>
      <c r="C1" s="123"/>
      <c r="D1" s="123"/>
      <c r="E1" s="123"/>
      <c r="F1" s="123"/>
      <c r="G1" s="123"/>
      <c r="H1" s="123"/>
      <c r="I1" s="123"/>
      <c r="J1" s="123"/>
      <c r="K1" s="123"/>
      <c r="L1" s="123"/>
      <c r="M1" s="3"/>
      <c r="N1" s="3"/>
    </row>
    <row r="2" spans="1:15">
      <c r="A2" s="2"/>
      <c r="B2" s="2"/>
      <c r="C2" s="2"/>
      <c r="D2" s="2"/>
      <c r="E2" s="2"/>
      <c r="F2" s="2"/>
      <c r="G2" s="2"/>
      <c r="H2" s="2"/>
      <c r="I2" s="2"/>
      <c r="J2" s="3"/>
      <c r="K2" s="3"/>
      <c r="L2" s="3"/>
      <c r="M2" s="3"/>
      <c r="N2" s="3"/>
    </row>
    <row r="3" spans="1:15">
      <c r="A3" s="6"/>
      <c r="C3" s="2"/>
      <c r="D3" s="2"/>
      <c r="E3" s="2"/>
      <c r="F3" s="2"/>
      <c r="G3" s="2"/>
      <c r="H3" s="2"/>
      <c r="I3" s="2"/>
      <c r="J3" s="3"/>
      <c r="K3" s="3"/>
      <c r="L3" s="3"/>
      <c r="M3" s="3"/>
      <c r="N3" s="3"/>
    </row>
    <row r="4" spans="1:15">
      <c r="A4" s="124" t="str">
        <f>FIRE0503a!A3</f>
        <v>2022/23</v>
      </c>
      <c r="B4" s="124"/>
      <c r="C4" s="124"/>
      <c r="D4" s="124"/>
      <c r="E4" s="124"/>
      <c r="F4" s="124"/>
      <c r="G4" s="2"/>
      <c r="H4" s="2"/>
      <c r="I4" s="2"/>
      <c r="J4" s="3"/>
      <c r="K4" s="3"/>
      <c r="L4" s="3"/>
      <c r="M4" s="3"/>
      <c r="N4" t="s">
        <v>20</v>
      </c>
      <c r="O4" s="1" t="s">
        <v>60</v>
      </c>
    </row>
    <row r="5" spans="1:15">
      <c r="A5" s="124" t="str">
        <f>FIRE0503a!A4</f>
        <v>All genders</v>
      </c>
      <c r="B5" s="124"/>
      <c r="C5" s="124"/>
      <c r="D5" s="124"/>
      <c r="E5" s="124"/>
      <c r="F5" s="124"/>
      <c r="G5" s="4"/>
      <c r="H5" s="4"/>
      <c r="I5" s="7"/>
      <c r="J5" s="3"/>
      <c r="K5" s="3"/>
      <c r="L5" s="3"/>
      <c r="M5" s="3"/>
      <c r="N5" t="s">
        <v>13</v>
      </c>
      <c r="O5" s="1" t="s">
        <v>55</v>
      </c>
    </row>
    <row r="6" spans="1:15">
      <c r="A6" s="29"/>
      <c r="B6" s="29"/>
      <c r="C6" s="2"/>
      <c r="D6" s="2"/>
      <c r="E6" s="2"/>
      <c r="F6" s="2" t="s">
        <v>71</v>
      </c>
      <c r="G6" s="2"/>
      <c r="H6" s="2"/>
      <c r="I6" s="7"/>
      <c r="J6" s="3"/>
      <c r="K6" s="3"/>
      <c r="L6" s="3"/>
      <c r="M6" s="3"/>
      <c r="N6" t="s">
        <v>12</v>
      </c>
      <c r="O6" t="s">
        <v>50</v>
      </c>
    </row>
    <row r="7" spans="1:15" ht="15" customHeight="1" thickBot="1">
      <c r="A7" s="4"/>
      <c r="B7" s="5" t="s">
        <v>31</v>
      </c>
      <c r="C7" s="5"/>
      <c r="D7" s="5"/>
      <c r="E7" s="5"/>
      <c r="F7" s="5"/>
      <c r="G7" s="5"/>
      <c r="H7" s="5"/>
      <c r="I7" s="5"/>
      <c r="L7" s="24"/>
      <c r="N7" t="s">
        <v>51</v>
      </c>
      <c r="O7" t="s">
        <v>8</v>
      </c>
    </row>
    <row r="8" spans="1:15" ht="51.75" customHeight="1" thickBot="1">
      <c r="A8" s="12" t="s">
        <v>30</v>
      </c>
      <c r="B8" s="18" t="s">
        <v>0</v>
      </c>
      <c r="C8" s="19" t="s">
        <v>21</v>
      </c>
      <c r="D8" s="19" t="s">
        <v>22</v>
      </c>
      <c r="E8" s="19" t="s">
        <v>23</v>
      </c>
      <c r="F8" s="19" t="s">
        <v>24</v>
      </c>
      <c r="G8" s="19" t="s">
        <v>1</v>
      </c>
      <c r="H8" s="19" t="s">
        <v>9</v>
      </c>
      <c r="I8" s="19" t="s">
        <v>2</v>
      </c>
      <c r="K8" s="30" t="s">
        <v>30</v>
      </c>
      <c r="L8" s="31" t="s">
        <v>49</v>
      </c>
      <c r="N8"/>
      <c r="O8" t="s">
        <v>7</v>
      </c>
    </row>
    <row r="9" spans="1:15">
      <c r="A9" s="14" t="s">
        <v>0</v>
      </c>
      <c r="B9" s="15">
        <f>SUM(B10:B20)</f>
        <v>259</v>
      </c>
      <c r="C9" s="15">
        <f>SUM(D9:F9)</f>
        <v>203</v>
      </c>
      <c r="D9" s="15">
        <f>SUM(D10:D20)</f>
        <v>193</v>
      </c>
      <c r="E9" s="15">
        <f t="shared" ref="E9:I9" si="0">SUM(E10:E20)</f>
        <v>7</v>
      </c>
      <c r="F9" s="15">
        <f t="shared" si="0"/>
        <v>3</v>
      </c>
      <c r="G9" s="15">
        <f t="shared" si="0"/>
        <v>15</v>
      </c>
      <c r="H9" s="15">
        <f t="shared" si="0"/>
        <v>22</v>
      </c>
      <c r="I9" s="15">
        <f t="shared" si="0"/>
        <v>19</v>
      </c>
      <c r="K9" s="14" t="s">
        <v>0</v>
      </c>
      <c r="L9" s="26">
        <f>IF($A$5="Not known","..",(IF($B9=0, "NA",$B9/SUMPRODUCT((PopData!$A$2:$A$998=$A$4)*(PopData!$B$2:$B$998=$A$5)*(PopData!$C$2:$C$998=$A9)*(PopData!$E$2:$E$998)))))</f>
        <v>4.7235666656113109</v>
      </c>
      <c r="N9"/>
      <c r="O9" t="s">
        <v>6</v>
      </c>
    </row>
    <row r="10" spans="1:15">
      <c r="A10" s="1" t="s">
        <v>15</v>
      </c>
      <c r="B10" s="15">
        <f>SUM(D10:I10)</f>
        <v>2</v>
      </c>
      <c r="C10" s="9">
        <f>SUM(D10:F10)</f>
        <v>0</v>
      </c>
      <c r="D10" s="9" cm="1">
        <f t="array" ref="D10">IF($A$4="2009/10",IF($A$5="All genders",'200910'!D8,IF($A$5="Male",'200910'!D27,IF($A$5="Female",'200910'!D46,'200910'!D65))),IF($A$5="All genders",SUMPRODUCT(('Data - fatalities'!$A$2:$A$933=FIRE0503a_raw!$A$4:$F$4)*('Data - fatalities'!$B$2:$B$933=FIRE0503a_raw!D$8)*('Data - fatalities'!$C$2:$C$933))+SUMPRODUCT(('Data - fatalities'!$A$2:$A$933=FIRE0503a_raw!$A$4:$F$4)*('Data - fatalities'!$B$2:$B$933=FIRE0503a_raw!D$8)*('Data - fatalities'!$D$2:$D$933))+SUMPRODUCT(('Data - fatalities'!$A$2:$A$933=FIRE0503a_raw!$A$4:$F$4)*('Data - fatalities'!$B$2:$B$933=FIRE0503a_raw!D$8)*('Data - fatalities'!$E$2:$E$933)),IF($A$5="Male",SUMPRODUCT(('Data - fatalities'!$A$2:$A$933=FIRE0503a_raw!$A$4:$F$4)*('Data - fatalities'!$B$2:$B$933=FIRE0503a_raw!D$8)*('Data - fatalities'!$C$2:$C$933)),IF($A$5="Female",SUMPRODUCT(('Data - fatalities'!$A$2:$A$933=FIRE0503a_raw!$A$4:$F$4)*('Data - fatalities'!$B$2:$B$933=FIRE0503a_raw!D$8)*('Data - fatalities'!$D$2:$D$933)),SUMPRODUCT(('Data - fatalities'!$A$2:$A$933=FIRE0503a_raw!$A$4:$F$4)*('Data - fatalities'!$B$2:$B$933=FIRE0503a_raw!D$8)*('Data - fatalities'!$E$2:$E$933))))))</f>
        <v>0</v>
      </c>
      <c r="E10" s="9" cm="1">
        <f t="array" ref="E10">IF($A$4="2009/10",IF($A$5="All genders",'200910'!E8,IF($A$5="Male",'200910'!E27,IF($A$5="Female",'200910'!E46,'200910'!E65))),IF($A$5="All genders",SUMPRODUCT(('Data - fatalities'!$A$2:$A$933=FIRE0503a_raw!$A$4:$F$4)*('Data - fatalities'!$B$2:$B$933=FIRE0503a_raw!E$8)*('Data - fatalities'!$C$2:$C$933))+SUMPRODUCT(('Data - fatalities'!$A$2:$A$933=FIRE0503a_raw!$A$4:$F$4)*('Data - fatalities'!$B$2:$B$933=FIRE0503a_raw!E$8)*('Data - fatalities'!$D$2:$D$933))+SUMPRODUCT(('Data - fatalities'!$A$2:$A$933=FIRE0503a_raw!$A$4:$F$4)*('Data - fatalities'!$B$2:$B$933=FIRE0503a_raw!E$8)*('Data - fatalities'!$E$2:$E$933)),IF($A$5="Male",SUMPRODUCT(('Data - fatalities'!$A$2:$A$933=FIRE0503a_raw!$A$4:$F$4)*('Data - fatalities'!$B$2:$B$933=FIRE0503a_raw!E$8)*('Data - fatalities'!$C$2:$C$933)),IF($A$5="Female",SUMPRODUCT(('Data - fatalities'!$A$2:$A$933=FIRE0503a_raw!$A$4:$F$4)*('Data - fatalities'!$B$2:$B$933=FIRE0503a_raw!E$8)*('Data - fatalities'!$D$2:$D$933)),SUMPRODUCT(('Data - fatalities'!$A$2:$A$933=FIRE0503a_raw!$A$4:$F$4)*('Data - fatalities'!$B$2:$B$933=FIRE0503a_raw!E$8)*('Data - fatalities'!$E$2:$E$933))))))</f>
        <v>0</v>
      </c>
      <c r="F10" s="9" cm="1">
        <f t="array" ref="F10">IF($A$4="2009/10",IF($A$5="All genders",'200910'!F8,IF($A$5="Male",'200910'!F27,IF($A$5="Female",'200910'!F46,'200910'!F65))),IF($A$5="All genders",SUMPRODUCT(('Data - fatalities'!$A$2:$A$933=FIRE0503a_raw!$A$4:$F$4)*('Data - fatalities'!$B$2:$B$933=FIRE0503a_raw!F$8)*('Data - fatalities'!$C$2:$C$933))+SUMPRODUCT(('Data - fatalities'!$A$2:$A$933=FIRE0503a_raw!$A$4:$F$4)*('Data - fatalities'!$B$2:$B$933=FIRE0503a_raw!F$8)*('Data - fatalities'!$D$2:$D$933))+SUMPRODUCT(('Data - fatalities'!$A$2:$A$933=FIRE0503a_raw!$A$4:$F$4)*('Data - fatalities'!$B$2:$B$933=FIRE0503a_raw!F$8)*('Data - fatalities'!$E$2:$E$933)),IF($A$5="Male",SUMPRODUCT(('Data - fatalities'!$A$2:$A$933=FIRE0503a_raw!$A$4:$F$4)*('Data - fatalities'!$B$2:$B$933=FIRE0503a_raw!F$8)*('Data - fatalities'!$C$2:$C$933)),IF($A$5="Female",SUMPRODUCT(('Data - fatalities'!$A$2:$A$933=FIRE0503a_raw!$A$4:$F$4)*('Data - fatalities'!$B$2:$B$933=FIRE0503a_raw!F$8)*('Data - fatalities'!$D$2:$D$933)),SUMPRODUCT(('Data - fatalities'!$A$2:$A$933=FIRE0503a_raw!$A$4:$F$4)*('Data - fatalities'!$B$2:$B$933=FIRE0503a_raw!F$8)*('Data - fatalities'!$E$2:$E$933))))))</f>
        <v>0</v>
      </c>
      <c r="G10" s="9" cm="1">
        <f t="array" ref="G10">IF($A$4="2009/10",IF($A$5="All genders",'200910'!G8,IF($A$5="Male",'200910'!G27,IF($A$5="Female",'200910'!G46,'200910'!G65))),IF($A$5="All genders",SUMPRODUCT(('Data - fatalities'!$A$2:$A$933=FIRE0503a_raw!$A$4:$F$4)*('Data - fatalities'!$B$2:$B$933=FIRE0503a_raw!G$8)*('Data - fatalities'!$C$2:$C$933))+SUMPRODUCT(('Data - fatalities'!$A$2:$A$933=FIRE0503a_raw!$A$4:$F$4)*('Data - fatalities'!$B$2:$B$933=FIRE0503a_raw!G$8)*('Data - fatalities'!$D$2:$D$933))+SUMPRODUCT(('Data - fatalities'!$A$2:$A$933=FIRE0503a_raw!$A$4:$F$4)*('Data - fatalities'!$B$2:$B$933=FIRE0503a_raw!G$8)*('Data - fatalities'!$E$2:$E$933)),IF($A$5="Male",SUMPRODUCT(('Data - fatalities'!$A$2:$A$933=FIRE0503a_raw!$A$4:$F$4)*('Data - fatalities'!$B$2:$B$933=FIRE0503a_raw!G$8)*('Data - fatalities'!$C$2:$C$933)),IF($A$5="Female",SUMPRODUCT(('Data - fatalities'!$A$2:$A$933=FIRE0503a_raw!$A$4:$F$4)*('Data - fatalities'!$B$2:$B$933=FIRE0503a_raw!G$8)*('Data - fatalities'!$D$2:$D$933)),SUMPRODUCT(('Data - fatalities'!$A$2:$A$933=FIRE0503a_raw!$A$4:$F$4)*('Data - fatalities'!$B$2:$B$933=FIRE0503a_raw!G$8)*('Data - fatalities'!$E$2:$E$933))))))</f>
        <v>1</v>
      </c>
      <c r="H10" s="9" cm="1">
        <f t="array" ref="H10">IF($A$4="2009/10",IF($A$5="All genders",'200910'!H8,IF($A$5="Male",'200910'!H27,IF($A$5="Female",'200910'!H46,'200910'!H65))),IF($A$5="All genders",SUMPRODUCT(('Data - fatalities'!$A$2:$A$933=FIRE0503a_raw!$A$4:$F$4)*('Data - fatalities'!$B$2:$B$933=FIRE0503a_raw!H$8)*('Data - fatalities'!$C$2:$C$933))+SUMPRODUCT(('Data - fatalities'!$A$2:$A$933=FIRE0503a_raw!$A$4:$F$4)*('Data - fatalities'!$B$2:$B$933=FIRE0503a_raw!H$8)*('Data - fatalities'!$D$2:$D$933))+SUMPRODUCT(('Data - fatalities'!$A$2:$A$933=FIRE0503a_raw!$A$4:$F$4)*('Data - fatalities'!$B$2:$B$933=FIRE0503a_raw!H$8)*('Data - fatalities'!$E$2:$E$933)),IF($A$5="Male",SUMPRODUCT(('Data - fatalities'!$A$2:$A$933=FIRE0503a_raw!$A$4:$F$4)*('Data - fatalities'!$B$2:$B$933=FIRE0503a_raw!H$8)*('Data - fatalities'!$C$2:$C$933)),IF($A$5="Female",SUMPRODUCT(('Data - fatalities'!$A$2:$A$933=FIRE0503a_raw!$A$4:$F$4)*('Data - fatalities'!$B$2:$B$933=FIRE0503a_raw!H$8)*('Data - fatalities'!$D$2:$D$933)),SUMPRODUCT(('Data - fatalities'!$A$2:$A$933=FIRE0503a_raw!$A$4:$F$4)*('Data - fatalities'!$B$2:$B$933=FIRE0503a_raw!H$8)*('Data - fatalities'!$E$2:$E$933))))))</f>
        <v>0</v>
      </c>
      <c r="I10" s="9" cm="1">
        <f t="array" ref="I10">IF($A$4="2009/10",IF($A$5="All genders",'200910'!I8,IF($A$5="Male",'200910'!I27,IF($A$5="Female",'200910'!I46,'200910'!I65))),IF($A$5="All genders",SUMPRODUCT(('Data - fatalities'!$A$2:$A$933=FIRE0503a_raw!$A$4:$F$4)*('Data - fatalities'!$B$2:$B$933=FIRE0503a_raw!I$8)*('Data - fatalities'!$C$2:$C$933))+SUMPRODUCT(('Data - fatalities'!$A$2:$A$933=FIRE0503a_raw!$A$4:$F$4)*('Data - fatalities'!$B$2:$B$933=FIRE0503a_raw!I$8)*('Data - fatalities'!$D$2:$D$933))+SUMPRODUCT(('Data - fatalities'!$A$2:$A$933=FIRE0503a_raw!$A$4:$F$4)*('Data - fatalities'!$B$2:$B$933=FIRE0503a_raw!I$8)*('Data - fatalities'!$E$2:$E$933)),IF($A$5="Male",SUMPRODUCT(('Data - fatalities'!$A$2:$A$933=FIRE0503a_raw!$A$4:$F$4)*('Data - fatalities'!$B$2:$B$933=FIRE0503a_raw!I$8)*('Data - fatalities'!$C$2:$C$933)),IF($A$5="Female",SUMPRODUCT(('Data - fatalities'!$A$2:$A$933=FIRE0503a_raw!$A$4:$F$4)*('Data - fatalities'!$B$2:$B$933=FIRE0503a_raw!I$8)*('Data - fatalities'!$D$2:$D$933)),SUMPRODUCT(('Data - fatalities'!$A$2:$A$933=FIRE0503a_raw!$A$4:$F$4)*('Data - fatalities'!$B$2:$B$933=FIRE0503a_raw!I$8)*('Data - fatalities'!$E$2:$E$933))))))</f>
        <v>1</v>
      </c>
      <c r="K10" s="1" t="s">
        <v>15</v>
      </c>
      <c r="L10" s="27" cm="1">
        <f t="array" ref="L10">IF($A$5="Not known","..",(IF($B10=0, "NA",$B10/SUMPRODUCT((PopData!$A$2:$A$998=$A$4)*(PopData!$B$2:$B$998=$A$5)*(PopData!$C$2:$C$998=$A10)*(PopData!$E$2:$E$998)))))</f>
        <v>3.4543030252785898</v>
      </c>
      <c r="O10" t="s">
        <v>5</v>
      </c>
    </row>
    <row r="11" spans="1:15">
      <c r="A11" s="13" t="s">
        <v>25</v>
      </c>
      <c r="B11" s="15">
        <f t="shared" ref="B11:B20" si="1">SUM(D11:I11)</f>
        <v>4</v>
      </c>
      <c r="C11" s="9">
        <f t="shared" ref="C11:C20" si="2">SUM(D11:F11)</f>
        <v>4</v>
      </c>
      <c r="D11" s="9" cm="1">
        <f t="array" ref="D11">IF($A$4="2009/10",IF($A$5="All genders",'200910'!D9,IF($A$5="Male",'200910'!D28,IF($A$5="Female",'200910'!D47,'200910'!D66))),IF($A$5="All genders",SUMPRODUCT(('Data - fatalities'!$A$2:$A$933=FIRE0503a_raw!$A$4:$F$4)*('Data - fatalities'!$B$2:$B$933=FIRE0503a_raw!D$8)*('Data - fatalities'!$F$2:$F$933))+SUMPRODUCT(('Data - fatalities'!$A$2:$A$933=FIRE0503a_raw!$A$4:$F$4)*('Data - fatalities'!$B$2:$B$933=FIRE0503a_raw!D$8)*('Data - fatalities'!$G$2:$G$933))+SUMPRODUCT(('Data - fatalities'!$A$2:$A$933=FIRE0503a_raw!$A$4:$F$4)*('Data - fatalities'!$B$2:$B$933=FIRE0503a_raw!D$8)*('Data - fatalities'!$H$2:$H$933)),IF($A$5="Male",SUMPRODUCT(('Data - fatalities'!$A$2:$A$933=FIRE0503a_raw!$A$4:$F$4)*('Data - fatalities'!$B$2:$B$933=FIRE0503a_raw!D$8)*('Data - fatalities'!$F$2:$F$933)),IF($A$5="Female",SUMPRODUCT(('Data - fatalities'!$A$2:$A$933=FIRE0503a_raw!$A$4:$F$4)*('Data - fatalities'!$B$2:$B$933=FIRE0503a_raw!D$8)*('Data - fatalities'!$G$2:$G$933)),SUMPRODUCT(('Data - fatalities'!$A$2:$A$933=FIRE0503a_raw!$A$4:$F$4)*('Data - fatalities'!$B$2:$B$933=FIRE0503a_raw!D$8)*('Data - fatalities'!$H$2:$H$933))))))</f>
        <v>4</v>
      </c>
      <c r="E11" s="9" cm="1">
        <f t="array" ref="E11">IF($A$4="2009/10",IF($A$5="All genders",'200910'!E9,IF($A$5="Male",'200910'!E28,IF($A$5="Female",'200910'!E47,'200910'!E66))),IF($A$5="All genders",SUMPRODUCT(('Data - fatalities'!$A$2:$A$933=FIRE0503a_raw!$A$4:$F$4)*('Data - fatalities'!$B$2:$B$933=FIRE0503a_raw!E$8)*('Data - fatalities'!$F$2:$F$933))+SUMPRODUCT(('Data - fatalities'!$A$2:$A$933=FIRE0503a_raw!$A$4:$F$4)*('Data - fatalities'!$B$2:$B$933=FIRE0503a_raw!E$8)*('Data - fatalities'!$G$2:$G$933))+SUMPRODUCT(('Data - fatalities'!$A$2:$A$933=FIRE0503a_raw!$A$4:$F$4)*('Data - fatalities'!$B$2:$B$933=FIRE0503a_raw!E$8)*('Data - fatalities'!$H$2:$H$933)),IF($A$5="Male",SUMPRODUCT(('Data - fatalities'!$A$2:$A$933=FIRE0503a_raw!$A$4:$F$4)*('Data - fatalities'!$B$2:$B$933=FIRE0503a_raw!E$8)*('Data - fatalities'!$F$2:$F$933)),IF($A$5="Female",SUMPRODUCT(('Data - fatalities'!$A$2:$A$933=FIRE0503a_raw!$A$4:$F$4)*('Data - fatalities'!$B$2:$B$933=FIRE0503a_raw!E$8)*('Data - fatalities'!$G$2:$G$933)),SUMPRODUCT(('Data - fatalities'!$A$2:$A$933=FIRE0503a_raw!$A$4:$F$4)*('Data - fatalities'!$B$2:$B$933=FIRE0503a_raw!E$8)*('Data - fatalities'!$H$2:$H$933))))))</f>
        <v>0</v>
      </c>
      <c r="F11" s="9" cm="1">
        <f t="array" ref="F11">IF($A$4="2009/10",IF($A$5="All genders",'200910'!F9,IF($A$5="Male",'200910'!F28,IF($A$5="Female",'200910'!F47,'200910'!F66))),IF($A$5="All genders",SUMPRODUCT(('Data - fatalities'!$A$2:$A$933=FIRE0503a_raw!$A$4:$F$4)*('Data - fatalities'!$B$2:$B$933=FIRE0503a_raw!F$8)*('Data - fatalities'!$F$2:$F$933))+SUMPRODUCT(('Data - fatalities'!$A$2:$A$933=FIRE0503a_raw!$A$4:$F$4)*('Data - fatalities'!$B$2:$B$933=FIRE0503a_raw!F$8)*('Data - fatalities'!$G$2:$G$933))+SUMPRODUCT(('Data - fatalities'!$A$2:$A$933=FIRE0503a_raw!$A$4:$F$4)*('Data - fatalities'!$B$2:$B$933=FIRE0503a_raw!F$8)*('Data - fatalities'!$H$2:$H$933)),IF($A$5="Male",SUMPRODUCT(('Data - fatalities'!$A$2:$A$933=FIRE0503a_raw!$A$4:$F$4)*('Data - fatalities'!$B$2:$B$933=FIRE0503a_raw!F$8)*('Data - fatalities'!$F$2:$F$933)),IF($A$5="Female",SUMPRODUCT(('Data - fatalities'!$A$2:$A$933=FIRE0503a_raw!$A$4:$F$4)*('Data - fatalities'!$B$2:$B$933=FIRE0503a_raw!F$8)*('Data - fatalities'!$G$2:$G$933)),SUMPRODUCT(('Data - fatalities'!$A$2:$A$933=FIRE0503a_raw!$A$4:$F$4)*('Data - fatalities'!$B$2:$B$933=FIRE0503a_raw!F$8)*('Data - fatalities'!$H$2:$H$933))))))</f>
        <v>0</v>
      </c>
      <c r="G11" s="9" cm="1">
        <f t="array" ref="G11">IF($A$4="2009/10",IF($A$5="All genders",'200910'!G9,IF($A$5="Male",'200910'!G28,IF($A$5="Female",'200910'!G47,'200910'!G66))),IF($A$5="All genders",SUMPRODUCT(('Data - fatalities'!$A$2:$A$933=FIRE0503a_raw!$A$4:$F$4)*('Data - fatalities'!$B$2:$B$933=FIRE0503a_raw!G$8)*('Data - fatalities'!$F$2:$F$933))+SUMPRODUCT(('Data - fatalities'!$A$2:$A$933=FIRE0503a_raw!$A$4:$F$4)*('Data - fatalities'!$B$2:$B$933=FIRE0503a_raw!G$8)*('Data - fatalities'!$G$2:$G$933))+SUMPRODUCT(('Data - fatalities'!$A$2:$A$933=FIRE0503a_raw!$A$4:$F$4)*('Data - fatalities'!$B$2:$B$933=FIRE0503a_raw!G$8)*('Data - fatalities'!$H$2:$H$933)),IF($A$5="Male",SUMPRODUCT(('Data - fatalities'!$A$2:$A$933=FIRE0503a_raw!$A$4:$F$4)*('Data - fatalities'!$B$2:$B$933=FIRE0503a_raw!G$8)*('Data - fatalities'!$F$2:$F$933)),IF($A$5="Female",SUMPRODUCT(('Data - fatalities'!$A$2:$A$933=FIRE0503a_raw!$A$4:$F$4)*('Data - fatalities'!$B$2:$B$933=FIRE0503a_raw!G$8)*('Data - fatalities'!$G$2:$G$933)),SUMPRODUCT(('Data - fatalities'!$A$2:$A$933=FIRE0503a_raw!$A$4:$F$4)*('Data - fatalities'!$B$2:$B$933=FIRE0503a_raw!G$8)*('Data - fatalities'!$H$2:$H$933))))))</f>
        <v>0</v>
      </c>
      <c r="H11" s="9" cm="1">
        <f t="array" ref="H11">IF($A$4="2009/10",IF($A$5="All genders",'200910'!H9,IF($A$5="Male",'200910'!H28,IF($A$5="Female",'200910'!H47,'200910'!H66))),IF($A$5="All genders",SUMPRODUCT(('Data - fatalities'!$A$2:$A$933=FIRE0503a_raw!$A$4:$F$4)*('Data - fatalities'!$B$2:$B$933=FIRE0503a_raw!H$8)*('Data - fatalities'!$F$2:$F$933))+SUMPRODUCT(('Data - fatalities'!$A$2:$A$933=FIRE0503a_raw!$A$4:$F$4)*('Data - fatalities'!$B$2:$B$933=FIRE0503a_raw!H$8)*('Data - fatalities'!$G$2:$G$933))+SUMPRODUCT(('Data - fatalities'!$A$2:$A$933=FIRE0503a_raw!$A$4:$F$4)*('Data - fatalities'!$B$2:$B$933=FIRE0503a_raw!H$8)*('Data - fatalities'!$H$2:$H$933)),IF($A$5="Male",SUMPRODUCT(('Data - fatalities'!$A$2:$A$933=FIRE0503a_raw!$A$4:$F$4)*('Data - fatalities'!$B$2:$B$933=FIRE0503a_raw!H$8)*('Data - fatalities'!$F$2:$F$933)),IF($A$5="Female",SUMPRODUCT(('Data - fatalities'!$A$2:$A$933=FIRE0503a_raw!$A$4:$F$4)*('Data - fatalities'!$B$2:$B$933=FIRE0503a_raw!H$8)*('Data - fatalities'!$G$2:$G$933)),SUMPRODUCT(('Data - fatalities'!$A$2:$A$933=FIRE0503a_raw!$A$4:$F$4)*('Data - fatalities'!$B$2:$B$933=FIRE0503a_raw!H$8)*('Data - fatalities'!$H$2:$H$933))))))</f>
        <v>0</v>
      </c>
      <c r="I11" s="9" cm="1">
        <f t="array" ref="I11">IF($A$4="2009/10",IF($A$5="All genders",'200910'!I9,IF($A$5="Male",'200910'!I28,IF($A$5="Female",'200910'!I47,'200910'!I66))),IF($A$5="All genders",SUMPRODUCT(('Data - fatalities'!$A$2:$A$933=FIRE0503a_raw!$A$4:$F$4)*('Data - fatalities'!$B$2:$B$933=FIRE0503a_raw!I$8)*('Data - fatalities'!$F$2:$F$933))+SUMPRODUCT(('Data - fatalities'!$A$2:$A$933=FIRE0503a_raw!$A$4:$F$4)*('Data - fatalities'!$B$2:$B$933=FIRE0503a_raw!I$8)*('Data - fatalities'!$G$2:$G$933))+SUMPRODUCT(('Data - fatalities'!$A$2:$A$933=FIRE0503a_raw!$A$4:$F$4)*('Data - fatalities'!$B$2:$B$933=FIRE0503a_raw!I$8)*('Data - fatalities'!$H$2:$H$933)),IF($A$5="Male",SUMPRODUCT(('Data - fatalities'!$A$2:$A$933=FIRE0503a_raw!$A$4:$F$4)*('Data - fatalities'!$B$2:$B$933=FIRE0503a_raw!I$8)*('Data - fatalities'!$F$2:$F$933)),IF($A$5="Female",SUMPRODUCT(('Data - fatalities'!$A$2:$A$933=FIRE0503a_raw!$A$4:$F$4)*('Data - fatalities'!$B$2:$B$933=FIRE0503a_raw!I$8)*('Data - fatalities'!$G$2:$G$933)),SUMPRODUCT(('Data - fatalities'!$A$2:$A$933=FIRE0503a_raw!$A$4:$F$4)*('Data - fatalities'!$B$2:$B$933=FIRE0503a_raw!I$8)*('Data - fatalities'!$H$2:$H$933))))))</f>
        <v>0</v>
      </c>
      <c r="K11" s="13" t="s">
        <v>25</v>
      </c>
      <c r="L11" s="27">
        <f>IF($A$5="Not known","..",(IF($B11=0, "NA",$B11/SUMPRODUCT((PopData!$A$2:$A$998=$A$4)*(PopData!$B$2:$B$998=$A$5)*(PopData!$C$2:$C$998=$A11)*(PopData!$E$2:$E$998)))))</f>
        <v>1.2671661413207038</v>
      </c>
      <c r="O11" t="s">
        <v>4</v>
      </c>
    </row>
    <row r="12" spans="1:15">
      <c r="A12" s="13" t="s">
        <v>26</v>
      </c>
      <c r="B12" s="15">
        <f t="shared" si="1"/>
        <v>0</v>
      </c>
      <c r="C12" s="9">
        <f t="shared" si="2"/>
        <v>0</v>
      </c>
      <c r="D12" s="9" cm="1">
        <f t="array" ref="D12">IF($A$4="2009/10",IF($A$5="All genders",'200910'!D10,IF($A$5="Male",'200910'!D29,IF($A$5="Female",'200910'!D48,'200910'!D67))),IF($A$5="All genders",SUMPRODUCT(('Data - fatalities'!$A$2:$A$933=FIRE0503a_raw!$A$4:$F$4)*('Data - fatalities'!$B$2:$B$933=FIRE0503a_raw!D$8)*('Data - fatalities'!$I$2:$I$933))+SUMPRODUCT(('Data - fatalities'!$A$2:$A$933=FIRE0503a_raw!$A$4:$F$4)*('Data - fatalities'!$B$2:$B$933=FIRE0503a_raw!D$8)*('Data - fatalities'!$J$2:$J$933))+SUMPRODUCT(('Data - fatalities'!$A$2:$A$933=FIRE0503a_raw!$A$4:$F$4)*('Data - fatalities'!$B$2:$B$933=FIRE0503a_raw!D$8)*('Data - fatalities'!$K$2:$K$933)),IF($A$5="Male",SUMPRODUCT(('Data - fatalities'!$A$2:$A$933=FIRE0503a_raw!$A$4:$F$4)*('Data - fatalities'!$B$2:$B$933=FIRE0503a_raw!D$8)*('Data - fatalities'!$I$2:$I$933)),IF($A$5="Female",SUMPRODUCT(('Data - fatalities'!$A$2:$A$933=FIRE0503a_raw!$A$4:$F$4)*('Data - fatalities'!$B$2:$B$933=FIRE0503a_raw!D$8)*('Data - fatalities'!$J$2:$J$933)),SUMPRODUCT(('Data - fatalities'!$A$2:$A$933=FIRE0503a_raw!$A$4:$F$4)*('Data - fatalities'!$B$2:$B$933=FIRE0503a_raw!D$8)*('Data - fatalities'!$K$2:$K$933))))))</f>
        <v>0</v>
      </c>
      <c r="E12" s="9" cm="1">
        <f t="array" ref="E12">IF($A$4="2009/10",IF($A$5="All genders",'200910'!E10,IF($A$5="Male",'200910'!E29,IF($A$5="Female",'200910'!E48,'200910'!E67))),IF($A$5="All genders",SUMPRODUCT(('Data - fatalities'!$A$2:$A$933=FIRE0503a_raw!$A$4:$F$4)*('Data - fatalities'!$B$2:$B$933=FIRE0503a_raw!E$8)*('Data - fatalities'!$I$2:$I$933))+SUMPRODUCT(('Data - fatalities'!$A$2:$A$933=FIRE0503a_raw!$A$4:$F$4)*('Data - fatalities'!$B$2:$B$933=FIRE0503a_raw!E$8)*('Data - fatalities'!$J$2:$J$933))+SUMPRODUCT(('Data - fatalities'!$A$2:$A$933=FIRE0503a_raw!$A$4:$F$4)*('Data - fatalities'!$B$2:$B$933=FIRE0503a_raw!E$8)*('Data - fatalities'!$K$2:$K$933)),IF($A$5="Male",SUMPRODUCT(('Data - fatalities'!$A$2:$A$933=FIRE0503a_raw!$A$4:$F$4)*('Data - fatalities'!$B$2:$B$933=FIRE0503a_raw!E$8)*('Data - fatalities'!$I$2:$I$933)),IF($A$5="Female",SUMPRODUCT(('Data - fatalities'!$A$2:$A$933=FIRE0503a_raw!$A$4:$F$4)*('Data - fatalities'!$B$2:$B$933=FIRE0503a_raw!E$8)*('Data - fatalities'!$J$2:$J$933)),SUMPRODUCT(('Data - fatalities'!$A$2:$A$933=FIRE0503a_raw!$A$4:$F$4)*('Data - fatalities'!$B$2:$B$933=FIRE0503a_raw!E$8)*('Data - fatalities'!$K$2:$K$933))))))</f>
        <v>0</v>
      </c>
      <c r="F12" s="9" cm="1">
        <f t="array" ref="F12">IF($A$4="2009/10",IF($A$5="All genders",'200910'!F10,IF($A$5="Male",'200910'!F29,IF($A$5="Female",'200910'!F48,'200910'!F67))),IF($A$5="All genders",SUMPRODUCT(('Data - fatalities'!$A$2:$A$933=FIRE0503a_raw!$A$4:$F$4)*('Data - fatalities'!$B$2:$B$933=FIRE0503a_raw!F$8)*('Data - fatalities'!$I$2:$I$933))+SUMPRODUCT(('Data - fatalities'!$A$2:$A$933=FIRE0503a_raw!$A$4:$F$4)*('Data - fatalities'!$B$2:$B$933=FIRE0503a_raw!F$8)*('Data - fatalities'!$J$2:$J$933))+SUMPRODUCT(('Data - fatalities'!$A$2:$A$933=FIRE0503a_raw!$A$4:$F$4)*('Data - fatalities'!$B$2:$B$933=FIRE0503a_raw!F$8)*('Data - fatalities'!$K$2:$K$933)),IF($A$5="Male",SUMPRODUCT(('Data - fatalities'!$A$2:$A$933=FIRE0503a_raw!$A$4:$F$4)*('Data - fatalities'!$B$2:$B$933=FIRE0503a_raw!F$8)*('Data - fatalities'!$I$2:$I$933)),IF($A$5="Female",SUMPRODUCT(('Data - fatalities'!$A$2:$A$933=FIRE0503a_raw!$A$4:$F$4)*('Data - fatalities'!$B$2:$B$933=FIRE0503a_raw!F$8)*('Data - fatalities'!$J$2:$J$933)),SUMPRODUCT(('Data - fatalities'!$A$2:$A$933=FIRE0503a_raw!$A$4:$F$4)*('Data - fatalities'!$B$2:$B$933=FIRE0503a_raw!F$8)*('Data - fatalities'!$K$2:$K$933))))))</f>
        <v>0</v>
      </c>
      <c r="G12" s="9" cm="1">
        <f t="array" ref="G12">IF($A$4="2009/10",IF($A$5="All genders",'200910'!G10,IF($A$5="Male",'200910'!G29,IF($A$5="Female",'200910'!G48,'200910'!G67))),IF($A$5="All genders",SUMPRODUCT(('Data - fatalities'!$A$2:$A$933=FIRE0503a_raw!$A$4:$F$4)*('Data - fatalities'!$B$2:$B$933=FIRE0503a_raw!G$8)*('Data - fatalities'!$I$2:$I$933))+SUMPRODUCT(('Data - fatalities'!$A$2:$A$933=FIRE0503a_raw!$A$4:$F$4)*('Data - fatalities'!$B$2:$B$933=FIRE0503a_raw!G$8)*('Data - fatalities'!$J$2:$J$933))+SUMPRODUCT(('Data - fatalities'!$A$2:$A$933=FIRE0503a_raw!$A$4:$F$4)*('Data - fatalities'!$B$2:$B$933=FIRE0503a_raw!G$8)*('Data - fatalities'!$K$2:$K$933)),IF($A$5="Male",SUMPRODUCT(('Data - fatalities'!$A$2:$A$933=FIRE0503a_raw!$A$4:$F$4)*('Data - fatalities'!$B$2:$B$933=FIRE0503a_raw!G$8)*('Data - fatalities'!$I$2:$I$933)),IF($A$5="Female",SUMPRODUCT(('Data - fatalities'!$A$2:$A$933=FIRE0503a_raw!$A$4:$F$4)*('Data - fatalities'!$B$2:$B$933=FIRE0503a_raw!G$8)*('Data - fatalities'!$J$2:$J$933)),SUMPRODUCT(('Data - fatalities'!$A$2:$A$933=FIRE0503a_raw!$A$4:$F$4)*('Data - fatalities'!$B$2:$B$933=FIRE0503a_raw!G$8)*('Data - fatalities'!$K$2:$K$933))))))</f>
        <v>0</v>
      </c>
      <c r="H12" s="9" cm="1">
        <f t="array" ref="H12">IF($A$4="2009/10",IF($A$5="All genders",'200910'!H10,IF($A$5="Male",'200910'!H29,IF($A$5="Female",'200910'!H48,'200910'!H67))),IF($A$5="All genders",SUMPRODUCT(('Data - fatalities'!$A$2:$A$933=FIRE0503a_raw!$A$4:$F$4)*('Data - fatalities'!$B$2:$B$933=FIRE0503a_raw!H$8)*('Data - fatalities'!$I$2:$I$933))+SUMPRODUCT(('Data - fatalities'!$A$2:$A$933=FIRE0503a_raw!$A$4:$F$4)*('Data - fatalities'!$B$2:$B$933=FIRE0503a_raw!H$8)*('Data - fatalities'!$J$2:$J$933))+SUMPRODUCT(('Data - fatalities'!$A$2:$A$933=FIRE0503a_raw!$A$4:$F$4)*('Data - fatalities'!$B$2:$B$933=FIRE0503a_raw!H$8)*('Data - fatalities'!$K$2:$K$933)),IF($A$5="Male",SUMPRODUCT(('Data - fatalities'!$A$2:$A$933=FIRE0503a_raw!$A$4:$F$4)*('Data - fatalities'!$B$2:$B$933=FIRE0503a_raw!H$8)*('Data - fatalities'!$I$2:$I$933)),IF($A$5="Female",SUMPRODUCT(('Data - fatalities'!$A$2:$A$933=FIRE0503a_raw!$A$4:$F$4)*('Data - fatalities'!$B$2:$B$933=FIRE0503a_raw!H$8)*('Data - fatalities'!$J$2:$J$933)),SUMPRODUCT(('Data - fatalities'!$A$2:$A$933=FIRE0503a_raw!$A$4:$F$4)*('Data - fatalities'!$B$2:$B$933=FIRE0503a_raw!H$8)*('Data - fatalities'!$K$2:$K$933))))))</f>
        <v>0</v>
      </c>
      <c r="I12" s="9" cm="1">
        <f t="array" ref="I12">IF($A$4="2009/10",IF($A$5="All genders",'200910'!I10,IF($A$5="Male",'200910'!I29,IF($A$5="Female",'200910'!I48,'200910'!I67))),IF($A$5="All genders",SUMPRODUCT(('Data - fatalities'!$A$2:$A$933=FIRE0503a_raw!$A$4:$F$4)*('Data - fatalities'!$B$2:$B$933=FIRE0503a_raw!I$8)*('Data - fatalities'!$I$2:$I$933))+SUMPRODUCT(('Data - fatalities'!$A$2:$A$933=FIRE0503a_raw!$A$4:$F$4)*('Data - fatalities'!$B$2:$B$933=FIRE0503a_raw!I$8)*('Data - fatalities'!$J$2:$J$933))+SUMPRODUCT(('Data - fatalities'!$A$2:$A$933=FIRE0503a_raw!$A$4:$F$4)*('Data - fatalities'!$B$2:$B$933=FIRE0503a_raw!I$8)*('Data - fatalities'!$K$2:$K$933)),IF($A$5="Male",SUMPRODUCT(('Data - fatalities'!$A$2:$A$933=FIRE0503a_raw!$A$4:$F$4)*('Data - fatalities'!$B$2:$B$933=FIRE0503a_raw!I$8)*('Data - fatalities'!$I$2:$I$933)),IF($A$5="Female",SUMPRODUCT(('Data - fatalities'!$A$2:$A$933=FIRE0503a_raw!$A$4:$F$4)*('Data - fatalities'!$B$2:$B$933=FIRE0503a_raw!I$8)*('Data - fatalities'!$J$2:$J$933)),SUMPRODUCT(('Data - fatalities'!$A$2:$A$933=FIRE0503a_raw!$A$4:$F$4)*('Data - fatalities'!$B$2:$B$933=FIRE0503a_raw!I$8)*('Data - fatalities'!$K$2:$K$933))))))</f>
        <v>0</v>
      </c>
      <c r="K12" s="13" t="s">
        <v>26</v>
      </c>
      <c r="L12" s="27" t="str">
        <f>IF($A$5="Not known","..",(IF($B12=0, "NA",$B12/SUMPRODUCT((PopData!$A$2:$A$998=$A$4)*(PopData!$B$2:$B$998=$A$5)*(PopData!$C$2:$C$998=$A12)*(PopData!$E$2:$E$998)))))</f>
        <v>NA</v>
      </c>
      <c r="O12" t="s">
        <v>3</v>
      </c>
    </row>
    <row r="13" spans="1:15">
      <c r="A13" s="13" t="s">
        <v>16</v>
      </c>
      <c r="B13" s="15">
        <f t="shared" si="1"/>
        <v>3</v>
      </c>
      <c r="C13" s="9">
        <f t="shared" si="2"/>
        <v>2</v>
      </c>
      <c r="D13" s="9" cm="1">
        <f t="array" ref="D13">IF($A$4="2009/10",IF($A$5="All genders",'200910'!D11,IF($A$5="Male",'200910'!D30,IF($A$5="Female",'200910'!D49,'200910'!D68))),IF($A$5="All genders",SUMPRODUCT(('Data - fatalities'!$A$2:$A$933=FIRE0503a_raw!$A$4:$F$4)*('Data - fatalities'!$B$2:$B$933=FIRE0503a_raw!D$8)*('Data - fatalities'!$L$2:$L$933))+SUMPRODUCT(('Data - fatalities'!$A$2:$A$933=FIRE0503a_raw!$A$4:$F$4)*('Data - fatalities'!$B$2:$B$933=FIRE0503a_raw!D$8)*('Data - fatalities'!$M$2:$M$933))+SUMPRODUCT(('Data - fatalities'!$A$2:$A$933=FIRE0503a_raw!$A$4:$F$4)*('Data - fatalities'!$B$2:$B$933=FIRE0503a_raw!D$8)*('Data - fatalities'!$N$2:$N$933)),IF($A$5="Male",SUMPRODUCT(('Data - fatalities'!$A$2:$A$933=FIRE0503a_raw!$A$4:$F$4)*('Data - fatalities'!$B$2:$B$933=FIRE0503a_raw!D$8)*('Data - fatalities'!$L$2:$L$933)),IF($A$5="Female",SUMPRODUCT(('Data - fatalities'!$A$2:$A$933=FIRE0503a_raw!$A$4:$F$4)*('Data - fatalities'!$B$2:$B$933=FIRE0503a_raw!D$8)*('Data - fatalities'!$M$2:$M$933)),SUMPRODUCT(('Data - fatalities'!$A$2:$A$933=FIRE0503a_raw!$A$4:$F$4)*('Data - fatalities'!$B$2:$B$933=FIRE0503a_raw!D$8)*('Data - fatalities'!$N$2:$N$933))))))</f>
        <v>2</v>
      </c>
      <c r="E13" s="9" cm="1">
        <f t="array" ref="E13">IF($A$4="2009/10",IF($A$5="All genders",'200910'!E11,IF($A$5="Male",'200910'!E30,IF($A$5="Female",'200910'!E49,'200910'!E68))),IF($A$5="All genders",SUMPRODUCT(('Data - fatalities'!$A$2:$A$933=FIRE0503a_raw!$A$4:$F$4)*('Data - fatalities'!$B$2:$B$933=FIRE0503a_raw!E$8)*('Data - fatalities'!$L$2:$L$933))+SUMPRODUCT(('Data - fatalities'!$A$2:$A$933=FIRE0503a_raw!$A$4:$F$4)*('Data - fatalities'!$B$2:$B$933=FIRE0503a_raw!E$8)*('Data - fatalities'!$M$2:$M$933))+SUMPRODUCT(('Data - fatalities'!$A$2:$A$933=FIRE0503a_raw!$A$4:$F$4)*('Data - fatalities'!$B$2:$B$933=FIRE0503a_raw!E$8)*('Data - fatalities'!$N$2:$N$933)),IF($A$5="Male",SUMPRODUCT(('Data - fatalities'!$A$2:$A$933=FIRE0503a_raw!$A$4:$F$4)*('Data - fatalities'!$B$2:$B$933=FIRE0503a_raw!E$8)*('Data - fatalities'!$L$2:$L$933)),IF($A$5="Female",SUMPRODUCT(('Data - fatalities'!$A$2:$A$933=FIRE0503a_raw!$A$4:$F$4)*('Data - fatalities'!$B$2:$B$933=FIRE0503a_raw!E$8)*('Data - fatalities'!$M$2:$M$933)),SUMPRODUCT(('Data - fatalities'!$A$2:$A$933=FIRE0503a_raw!$A$4:$F$4)*('Data - fatalities'!$B$2:$B$933=FIRE0503a_raw!E$8)*('Data - fatalities'!$N$2:$N$933))))))</f>
        <v>0</v>
      </c>
      <c r="F13" s="9" cm="1">
        <f t="array" ref="F13">IF($A$4="2009/10",IF($A$5="All genders",'200910'!F11,IF($A$5="Male",'200910'!F30,IF($A$5="Female",'200910'!F49,'200910'!F68))),IF($A$5="All genders",SUMPRODUCT(('Data - fatalities'!$A$2:$A$933=FIRE0503a_raw!$A$4:$F$4)*('Data - fatalities'!$B$2:$B$933=FIRE0503a_raw!F$8)*('Data - fatalities'!$L$2:$L$933))+SUMPRODUCT(('Data - fatalities'!$A$2:$A$933=FIRE0503a_raw!$A$4:$F$4)*('Data - fatalities'!$B$2:$B$933=FIRE0503a_raw!F$8)*('Data - fatalities'!$M$2:$M$933))+SUMPRODUCT(('Data - fatalities'!$A$2:$A$933=FIRE0503a_raw!$A$4:$F$4)*('Data - fatalities'!$B$2:$B$933=FIRE0503a_raw!F$8)*('Data - fatalities'!$N$2:$N$933)),IF($A$5="Male",SUMPRODUCT(('Data - fatalities'!$A$2:$A$933=FIRE0503a_raw!$A$4:$F$4)*('Data - fatalities'!$B$2:$B$933=FIRE0503a_raw!F$8)*('Data - fatalities'!$L$2:$L$933)),IF($A$5="Female",SUMPRODUCT(('Data - fatalities'!$A$2:$A$933=FIRE0503a_raw!$A$4:$F$4)*('Data - fatalities'!$B$2:$B$933=FIRE0503a_raw!F$8)*('Data - fatalities'!$M$2:$M$933)),SUMPRODUCT(('Data - fatalities'!$A$2:$A$933=FIRE0503a_raw!$A$4:$F$4)*('Data - fatalities'!$B$2:$B$933=FIRE0503a_raw!F$8)*('Data - fatalities'!$N$2:$N$933))))))</f>
        <v>0</v>
      </c>
      <c r="G13" s="9" cm="1">
        <f t="array" ref="G13">IF($A$4="2009/10",IF($A$5="All genders",'200910'!G11,IF($A$5="Male",'200910'!G30,IF($A$5="Female",'200910'!G49,'200910'!G68))),IF($A$5="All genders",SUMPRODUCT(('Data - fatalities'!$A$2:$A$933=FIRE0503a_raw!$A$4:$F$4)*('Data - fatalities'!$B$2:$B$933=FIRE0503a_raw!G$8)*('Data - fatalities'!$L$2:$L$933))+SUMPRODUCT(('Data - fatalities'!$A$2:$A$933=FIRE0503a_raw!$A$4:$F$4)*('Data - fatalities'!$B$2:$B$933=FIRE0503a_raw!G$8)*('Data - fatalities'!$M$2:$M$933))+SUMPRODUCT(('Data - fatalities'!$A$2:$A$933=FIRE0503a_raw!$A$4:$F$4)*('Data - fatalities'!$B$2:$B$933=FIRE0503a_raw!G$8)*('Data - fatalities'!$N$2:$N$933)),IF($A$5="Male",SUMPRODUCT(('Data - fatalities'!$A$2:$A$933=FIRE0503a_raw!$A$4:$F$4)*('Data - fatalities'!$B$2:$B$933=FIRE0503a_raw!G$8)*('Data - fatalities'!$L$2:$L$933)),IF($A$5="Female",SUMPRODUCT(('Data - fatalities'!$A$2:$A$933=FIRE0503a_raw!$A$4:$F$4)*('Data - fatalities'!$B$2:$B$933=FIRE0503a_raw!G$8)*('Data - fatalities'!$M$2:$M$933)),SUMPRODUCT(('Data - fatalities'!$A$2:$A$933=FIRE0503a_raw!$A$4:$F$4)*('Data - fatalities'!$B$2:$B$933=FIRE0503a_raw!G$8)*('Data - fatalities'!$N$2:$N$933))))))</f>
        <v>0</v>
      </c>
      <c r="H13" s="9" cm="1">
        <f t="array" ref="H13">IF($A$4="2009/10",IF($A$5="All genders",'200910'!H11,IF($A$5="Male",'200910'!H30,IF($A$5="Female",'200910'!H49,'200910'!H68))),IF($A$5="All genders",SUMPRODUCT(('Data - fatalities'!$A$2:$A$933=FIRE0503a_raw!$A$4:$F$4)*('Data - fatalities'!$B$2:$B$933=FIRE0503a_raw!H$8)*('Data - fatalities'!$L$2:$L$933))+SUMPRODUCT(('Data - fatalities'!$A$2:$A$933=FIRE0503a_raw!$A$4:$F$4)*('Data - fatalities'!$B$2:$B$933=FIRE0503a_raw!H$8)*('Data - fatalities'!$M$2:$M$933))+SUMPRODUCT(('Data - fatalities'!$A$2:$A$933=FIRE0503a_raw!$A$4:$F$4)*('Data - fatalities'!$B$2:$B$933=FIRE0503a_raw!H$8)*('Data - fatalities'!$N$2:$N$933)),IF($A$5="Male",SUMPRODUCT(('Data - fatalities'!$A$2:$A$933=FIRE0503a_raw!$A$4:$F$4)*('Data - fatalities'!$B$2:$B$933=FIRE0503a_raw!H$8)*('Data - fatalities'!$L$2:$L$933)),IF($A$5="Female",SUMPRODUCT(('Data - fatalities'!$A$2:$A$933=FIRE0503a_raw!$A$4:$F$4)*('Data - fatalities'!$B$2:$B$933=FIRE0503a_raw!H$8)*('Data - fatalities'!$M$2:$M$933)),SUMPRODUCT(('Data - fatalities'!$A$2:$A$933=FIRE0503a_raw!$A$4:$F$4)*('Data - fatalities'!$B$2:$B$933=FIRE0503a_raw!H$8)*('Data - fatalities'!$N$2:$N$933))))))</f>
        <v>0</v>
      </c>
      <c r="I13" s="9" cm="1">
        <f t="array" ref="I13">IF($A$4="2009/10",IF($A$5="All genders",'200910'!I11,IF($A$5="Male",'200910'!I30,IF($A$5="Female",'200910'!I49,'200910'!I68))),IF($A$5="All genders",SUMPRODUCT(('Data - fatalities'!$A$2:$A$933=FIRE0503a_raw!$A$4:$F$4)*('Data - fatalities'!$B$2:$B$933=FIRE0503a_raw!I$8)*('Data - fatalities'!$L$2:$L$933))+SUMPRODUCT(('Data - fatalities'!$A$2:$A$933=FIRE0503a_raw!$A$4:$F$4)*('Data - fatalities'!$B$2:$B$933=FIRE0503a_raw!I$8)*('Data - fatalities'!$M$2:$M$933))+SUMPRODUCT(('Data - fatalities'!$A$2:$A$933=FIRE0503a_raw!$A$4:$F$4)*('Data - fatalities'!$B$2:$B$933=FIRE0503a_raw!I$8)*('Data - fatalities'!$N$2:$N$933)),IF($A$5="Male",SUMPRODUCT(('Data - fatalities'!$A$2:$A$933=FIRE0503a_raw!$A$4:$F$4)*('Data - fatalities'!$B$2:$B$933=FIRE0503a_raw!I$8)*('Data - fatalities'!$L$2:$L$933)),IF($A$5="Female",SUMPRODUCT(('Data - fatalities'!$A$2:$A$933=FIRE0503a_raw!$A$4:$F$4)*('Data - fatalities'!$B$2:$B$933=FIRE0503a_raw!I$8)*('Data - fatalities'!$M$2:$M$933)),SUMPRODUCT(('Data - fatalities'!$A$2:$A$933=FIRE0503a_raw!$A$4:$F$4)*('Data - fatalities'!$B$2:$B$933=FIRE0503a_raw!I$8)*('Data - fatalities'!$N$2:$N$933))))))</f>
        <v>1</v>
      </c>
      <c r="K13" s="13" t="s">
        <v>16</v>
      </c>
      <c r="L13" s="27">
        <f>IF($A$5="Not known","..",(IF($B13=0, "NA",$B13/SUMPRODUCT((PopData!$A$2:$A$998=$A$4)*(PopData!$B$2:$B$998=$A$5)*(PopData!$C$2:$C$998=$A13)*(PopData!$E$2:$E$998)))))</f>
        <v>0.89208135068253136</v>
      </c>
    </row>
    <row r="14" spans="1:15">
      <c r="A14" s="13" t="s">
        <v>17</v>
      </c>
      <c r="B14" s="15">
        <f t="shared" si="1"/>
        <v>9</v>
      </c>
      <c r="C14" s="17">
        <f t="shared" si="2"/>
        <v>5</v>
      </c>
      <c r="D14" s="9" cm="1">
        <f t="array" ref="D14">IF($A$4="2009/10",IF($A$5="All genders",'200910'!D12,IF($A$5="Male",'200910'!D31,IF($A$5="Female",'200910'!D50,'200910'!D69))),IF($A$5="All genders",SUMPRODUCT(('Data - fatalities'!$A$2:$A$933=FIRE0503a_raw!$A$4:$F$4)*('Data - fatalities'!$B$2:$B$933=FIRE0503a_raw!D$8)*('Data - fatalities'!$O$2:$O$933))+SUMPRODUCT(('Data - fatalities'!$A$2:$A$933=FIRE0503a_raw!$A$4:$F$4)*('Data - fatalities'!$B$2:$B$933=FIRE0503a_raw!D$8)*('Data - fatalities'!$P$2:$P$933))+SUMPRODUCT(('Data - fatalities'!$A$2:$A$933=FIRE0503a_raw!$A$4:$F$4)*('Data - fatalities'!$B$2:$B$933=FIRE0503a_raw!D$8)*('Data - fatalities'!$Q$2:$Q$933)),IF($A$5="Male",SUMPRODUCT(('Data - fatalities'!$A$2:$A$933=FIRE0503a_raw!$A$4:$F$4)*('Data - fatalities'!$B$2:$B$933=FIRE0503a_raw!D$8)*('Data - fatalities'!$O$2:$O$933)),IF($A$5="Female",SUMPRODUCT(('Data - fatalities'!$A$2:$A$933=FIRE0503a_raw!$A$4:$F$4)*('Data - fatalities'!$B$2:$B$933=FIRE0503a_raw!D$8)*('Data - fatalities'!$P$2:$P$933)),SUMPRODUCT(('Data - fatalities'!$A$2:$A$933=FIRE0503a_raw!$A$4:$F$4)*('Data - fatalities'!$B$2:$B$933=FIRE0503a_raw!D$8)*('Data - fatalities'!$Q$2:$Q$933))))))</f>
        <v>4</v>
      </c>
      <c r="E14" s="9" cm="1">
        <f t="array" ref="E14">IF($A$4="2009/10",IF($A$5="All genders",'200910'!E12,IF($A$5="Male",'200910'!E31,IF($A$5="Female",'200910'!E50,'200910'!E69))),IF($A$5="All genders",SUMPRODUCT(('Data - fatalities'!$A$2:$A$933=FIRE0503a_raw!$A$4:$F$4)*('Data - fatalities'!$B$2:$B$933=FIRE0503a_raw!E$8)*('Data - fatalities'!$O$2:$O$933))+SUMPRODUCT(('Data - fatalities'!$A$2:$A$933=FIRE0503a_raw!$A$4:$F$4)*('Data - fatalities'!$B$2:$B$933=FIRE0503a_raw!E$8)*('Data - fatalities'!$P$2:$P$933))+SUMPRODUCT(('Data - fatalities'!$A$2:$A$933=FIRE0503a_raw!$A$4:$F$4)*('Data - fatalities'!$B$2:$B$933=FIRE0503a_raw!E$8)*('Data - fatalities'!$Q$2:$Q$933)),IF($A$5="Male",SUMPRODUCT(('Data - fatalities'!$A$2:$A$933=FIRE0503a_raw!$A$4:$F$4)*('Data - fatalities'!$B$2:$B$933=FIRE0503a_raw!E$8)*('Data - fatalities'!$O$2:$O$933)),IF($A$5="Female",SUMPRODUCT(('Data - fatalities'!$A$2:$A$933=FIRE0503a_raw!$A$4:$F$4)*('Data - fatalities'!$B$2:$B$933=FIRE0503a_raw!E$8)*('Data - fatalities'!$P$2:$P$933)),SUMPRODUCT(('Data - fatalities'!$A$2:$A$933=FIRE0503a_raw!$A$4:$F$4)*('Data - fatalities'!$B$2:$B$933=FIRE0503a_raw!E$8)*('Data - fatalities'!$Q$2:$Q$933))))))</f>
        <v>1</v>
      </c>
      <c r="F14" s="9" cm="1">
        <f t="array" ref="F14">IF($A$4="2009/10",IF($A$5="All genders",'200910'!F12,IF($A$5="Male",'200910'!F31,IF($A$5="Female",'200910'!F50,'200910'!F69))),IF($A$5="All genders",SUMPRODUCT(('Data - fatalities'!$A$2:$A$933=FIRE0503a_raw!$A$4:$F$4)*('Data - fatalities'!$B$2:$B$933=FIRE0503a_raw!F$8)*('Data - fatalities'!$O$2:$O$933))+SUMPRODUCT(('Data - fatalities'!$A$2:$A$933=FIRE0503a_raw!$A$4:$F$4)*('Data - fatalities'!$B$2:$B$933=FIRE0503a_raw!F$8)*('Data - fatalities'!$P$2:$P$933))+SUMPRODUCT(('Data - fatalities'!$A$2:$A$933=FIRE0503a_raw!$A$4:$F$4)*('Data - fatalities'!$B$2:$B$933=FIRE0503a_raw!F$8)*('Data - fatalities'!$Q$2:$Q$933)),IF($A$5="Male",SUMPRODUCT(('Data - fatalities'!$A$2:$A$933=FIRE0503a_raw!$A$4:$F$4)*('Data - fatalities'!$B$2:$B$933=FIRE0503a_raw!F$8)*('Data - fatalities'!$O$2:$O$933)),IF($A$5="Female",SUMPRODUCT(('Data - fatalities'!$A$2:$A$933=FIRE0503a_raw!$A$4:$F$4)*('Data - fatalities'!$B$2:$B$933=FIRE0503a_raw!F$8)*('Data - fatalities'!$P$2:$P$933)),SUMPRODUCT(('Data - fatalities'!$A$2:$A$933=FIRE0503a_raw!$A$4:$F$4)*('Data - fatalities'!$B$2:$B$933=FIRE0503a_raw!F$8)*('Data - fatalities'!$Q$2:$Q$933))))))</f>
        <v>0</v>
      </c>
      <c r="G14" s="9" cm="1">
        <f t="array" ref="G14">IF($A$4="2009/10",IF($A$5="All genders",'200910'!G12,IF($A$5="Male",'200910'!G31,IF($A$5="Female",'200910'!G50,'200910'!G69))),IF($A$5="All genders",SUMPRODUCT(('Data - fatalities'!$A$2:$A$933=FIRE0503a_raw!$A$4:$F$4)*('Data - fatalities'!$B$2:$B$933=FIRE0503a_raw!G$8)*('Data - fatalities'!$O$2:$O$933))+SUMPRODUCT(('Data - fatalities'!$A$2:$A$933=FIRE0503a_raw!$A$4:$F$4)*('Data - fatalities'!$B$2:$B$933=FIRE0503a_raw!G$8)*('Data - fatalities'!$P$2:$P$933))+SUMPRODUCT(('Data - fatalities'!$A$2:$A$933=FIRE0503a_raw!$A$4:$F$4)*('Data - fatalities'!$B$2:$B$933=FIRE0503a_raw!G$8)*('Data - fatalities'!$Q$2:$Q$933)),IF($A$5="Male",SUMPRODUCT(('Data - fatalities'!$A$2:$A$933=FIRE0503a_raw!$A$4:$F$4)*('Data - fatalities'!$B$2:$B$933=FIRE0503a_raw!G$8)*('Data - fatalities'!$O$2:$O$933)),IF($A$5="Female",SUMPRODUCT(('Data - fatalities'!$A$2:$A$933=FIRE0503a_raw!$A$4:$F$4)*('Data - fatalities'!$B$2:$B$933=FIRE0503a_raw!G$8)*('Data - fatalities'!$P$2:$P$933)),SUMPRODUCT(('Data - fatalities'!$A$2:$A$933=FIRE0503a_raw!$A$4:$F$4)*('Data - fatalities'!$B$2:$B$933=FIRE0503a_raw!G$8)*('Data - fatalities'!$Q$2:$Q$933))))))</f>
        <v>1</v>
      </c>
      <c r="H14" s="9" cm="1">
        <f t="array" ref="H14">IF($A$4="2009/10",IF($A$5="All genders",'200910'!H12,IF($A$5="Male",'200910'!H31,IF($A$5="Female",'200910'!H50,'200910'!H69))),IF($A$5="All genders",SUMPRODUCT(('Data - fatalities'!$A$2:$A$933=FIRE0503a_raw!$A$4:$F$4)*('Data - fatalities'!$B$2:$B$933=FIRE0503a_raw!H$8)*('Data - fatalities'!$O$2:$O$933))+SUMPRODUCT(('Data - fatalities'!$A$2:$A$933=FIRE0503a_raw!$A$4:$F$4)*('Data - fatalities'!$B$2:$B$933=FIRE0503a_raw!H$8)*('Data - fatalities'!$P$2:$P$933))+SUMPRODUCT(('Data - fatalities'!$A$2:$A$933=FIRE0503a_raw!$A$4:$F$4)*('Data - fatalities'!$B$2:$B$933=FIRE0503a_raw!H$8)*('Data - fatalities'!$Q$2:$Q$933)),IF($A$5="Male",SUMPRODUCT(('Data - fatalities'!$A$2:$A$933=FIRE0503a_raw!$A$4:$F$4)*('Data - fatalities'!$B$2:$B$933=FIRE0503a_raw!H$8)*('Data - fatalities'!$O$2:$O$933)),IF($A$5="Female",SUMPRODUCT(('Data - fatalities'!$A$2:$A$933=FIRE0503a_raw!$A$4:$F$4)*('Data - fatalities'!$B$2:$B$933=FIRE0503a_raw!H$8)*('Data - fatalities'!$P$2:$P$933)),SUMPRODUCT(('Data - fatalities'!$A$2:$A$933=FIRE0503a_raw!$A$4:$F$4)*('Data - fatalities'!$B$2:$B$933=FIRE0503a_raw!H$8)*('Data - fatalities'!$Q$2:$Q$933))))))</f>
        <v>2</v>
      </c>
      <c r="I14" s="9" cm="1">
        <f t="array" ref="I14">IF($A$4="2009/10",IF($A$5="All genders",'200910'!I12,IF($A$5="Male",'200910'!I31,IF($A$5="Female",'200910'!I50,'200910'!I69))),IF($A$5="All genders",SUMPRODUCT(('Data - fatalities'!$A$2:$A$933=FIRE0503a_raw!$A$4:$F$4)*('Data - fatalities'!$B$2:$B$933=FIRE0503a_raw!I$8)*('Data - fatalities'!$O$2:$O$933))+SUMPRODUCT(('Data - fatalities'!$A$2:$A$933=FIRE0503a_raw!$A$4:$F$4)*('Data - fatalities'!$B$2:$B$933=FIRE0503a_raw!I$8)*('Data - fatalities'!$P$2:$P$933))+SUMPRODUCT(('Data - fatalities'!$A$2:$A$933=FIRE0503a_raw!$A$4:$F$4)*('Data - fatalities'!$B$2:$B$933=FIRE0503a_raw!I$8)*('Data - fatalities'!$Q$2:$Q$933)),IF($A$5="Male",SUMPRODUCT(('Data - fatalities'!$A$2:$A$933=FIRE0503a_raw!$A$4:$F$4)*('Data - fatalities'!$B$2:$B$933=FIRE0503a_raw!I$8)*('Data - fatalities'!$O$2:$O$933)),IF($A$5="Female",SUMPRODUCT(('Data - fatalities'!$A$2:$A$933=FIRE0503a_raw!$A$4:$F$4)*('Data - fatalities'!$B$2:$B$933=FIRE0503a_raw!I$8)*('Data - fatalities'!$P$2:$P$933)),SUMPRODUCT(('Data - fatalities'!$A$2:$A$933=FIRE0503a_raw!$A$4:$F$4)*('Data - fatalities'!$B$2:$B$933=FIRE0503a_raw!I$8)*('Data - fatalities'!$Q$2:$Q$933))))))</f>
        <v>1</v>
      </c>
      <c r="K14" s="13" t="s">
        <v>17</v>
      </c>
      <c r="L14" s="27">
        <f>IF($A$5="Not known","..",(IF($B14=0, "NA",$B14/SUMPRODUCT((PopData!$A$2:$A$998=$A$4)*(PopData!$B$2:$B$998=$A$5)*(PopData!$C$2:$C$998=$A14)*(PopData!$E$2:$E$998)))))</f>
        <v>1.5026968399287253</v>
      </c>
    </row>
    <row r="15" spans="1:15">
      <c r="A15" s="13" t="s">
        <v>27</v>
      </c>
      <c r="B15" s="15">
        <f t="shared" si="1"/>
        <v>15</v>
      </c>
      <c r="C15" s="17">
        <f t="shared" si="2"/>
        <v>7</v>
      </c>
      <c r="D15" s="9" cm="1">
        <f t="array" ref="D15">IF($A$4="2009/10",IF($A$5="All genders",'200910'!D13,IF($A$5="Male",'200910'!D32,IF($A$5="Female",'200910'!D51,'200910'!D70))),IF($A$5="All genders",SUMPRODUCT(('Data - fatalities'!$A$2:$A$933=FIRE0503a_raw!$A$4:$F$4)*('Data - fatalities'!$B$2:$B$933=FIRE0503a_raw!D$8)*('Data - fatalities'!$R$2:$R$933))+SUMPRODUCT(('Data - fatalities'!$A$2:$A$933=FIRE0503a_raw!$A$4:$F$4)*('Data - fatalities'!$B$2:$B$933=FIRE0503a_raw!D$8)*('Data - fatalities'!$S$2:$S$933))+SUMPRODUCT(('Data - fatalities'!$A$2:$A$933=FIRE0503a_raw!$A$4:$F$4)*('Data - fatalities'!$B$2:$B$933=FIRE0503a_raw!D$8)*('Data - fatalities'!$T$2:$T$933)),IF($A$5="Male",SUMPRODUCT(('Data - fatalities'!$A$2:$A$933=FIRE0503a_raw!$A$4:$F$4)*('Data - fatalities'!$B$2:$B$933=FIRE0503a_raw!D$8)*('Data - fatalities'!$R$2:$R$933)),IF($A$5="Female",SUMPRODUCT(('Data - fatalities'!$A$2:$A$933=FIRE0503a_raw!$A$4:$F$4)*('Data - fatalities'!$B$2:$B$933=FIRE0503a_raw!D$8)*('Data - fatalities'!$S$2:$S$933)),SUMPRODUCT(('Data - fatalities'!$A$2:$A$933=FIRE0503a_raw!$A$4:$F$4)*('Data - fatalities'!$B$2:$B$933=FIRE0503a_raw!D$8)*('Data - fatalities'!$T$2:$T$933))))))</f>
        <v>6</v>
      </c>
      <c r="E15" s="9" cm="1">
        <f t="array" ref="E15">IF($A$4="2009/10",IF($A$5="All genders",'200910'!E13,IF($A$5="Male",'200910'!E32,IF($A$5="Female",'200910'!E51,'200910'!E70))),IF($A$5="All genders",SUMPRODUCT(('Data - fatalities'!$A$2:$A$933=FIRE0503a_raw!$A$4:$F$4)*('Data - fatalities'!$B$2:$B$933=FIRE0503a_raw!E$8)*('Data - fatalities'!$R$2:$R$933))+SUMPRODUCT(('Data - fatalities'!$A$2:$A$933=FIRE0503a_raw!$A$4:$F$4)*('Data - fatalities'!$B$2:$B$933=FIRE0503a_raw!E$8)*('Data - fatalities'!$S$2:$S$933))+SUMPRODUCT(('Data - fatalities'!$A$2:$A$933=FIRE0503a_raw!$A$4:$F$4)*('Data - fatalities'!$B$2:$B$933=FIRE0503a_raw!E$8)*('Data - fatalities'!$T$2:$T$933)),IF($A$5="Male",SUMPRODUCT(('Data - fatalities'!$A$2:$A$933=FIRE0503a_raw!$A$4:$F$4)*('Data - fatalities'!$B$2:$B$933=FIRE0503a_raw!E$8)*('Data - fatalities'!$R$2:$R$933)),IF($A$5="Female",SUMPRODUCT(('Data - fatalities'!$A$2:$A$933=FIRE0503a_raw!$A$4:$F$4)*('Data - fatalities'!$B$2:$B$933=FIRE0503a_raw!E$8)*('Data - fatalities'!$S$2:$S$933)),SUMPRODUCT(('Data - fatalities'!$A$2:$A$933=FIRE0503a_raw!$A$4:$F$4)*('Data - fatalities'!$B$2:$B$933=FIRE0503a_raw!E$8)*('Data - fatalities'!$T$2:$T$933))))))</f>
        <v>1</v>
      </c>
      <c r="F15" s="9" cm="1">
        <f t="array" ref="F15">IF($A$4="2009/10",IF($A$5="All genders",'200910'!F13,IF($A$5="Male",'200910'!F32,IF($A$5="Female",'200910'!F51,'200910'!F70))),IF($A$5="All genders",SUMPRODUCT(('Data - fatalities'!$A$2:$A$933=FIRE0503a_raw!$A$4:$F$4)*('Data - fatalities'!$B$2:$B$933=FIRE0503a_raw!F$8)*('Data - fatalities'!$R$2:$R$933))+SUMPRODUCT(('Data - fatalities'!$A$2:$A$933=FIRE0503a_raw!$A$4:$F$4)*('Data - fatalities'!$B$2:$B$933=FIRE0503a_raw!F$8)*('Data - fatalities'!$S$2:$S$933))+SUMPRODUCT(('Data - fatalities'!$A$2:$A$933=FIRE0503a_raw!$A$4:$F$4)*('Data - fatalities'!$B$2:$B$933=FIRE0503a_raw!F$8)*('Data - fatalities'!$T$2:$T$933)),IF($A$5="Male",SUMPRODUCT(('Data - fatalities'!$A$2:$A$933=FIRE0503a_raw!$A$4:$F$4)*('Data - fatalities'!$B$2:$B$933=FIRE0503a_raw!F$8)*('Data - fatalities'!$R$2:$R$933)),IF($A$5="Female",SUMPRODUCT(('Data - fatalities'!$A$2:$A$933=FIRE0503a_raw!$A$4:$F$4)*('Data - fatalities'!$B$2:$B$933=FIRE0503a_raw!F$8)*('Data - fatalities'!$S$2:$S$933)),SUMPRODUCT(('Data - fatalities'!$A$2:$A$933=FIRE0503a_raw!$A$4:$F$4)*('Data - fatalities'!$B$2:$B$933=FIRE0503a_raw!F$8)*('Data - fatalities'!$T$2:$T$933))))))</f>
        <v>0</v>
      </c>
      <c r="G15" s="9" cm="1">
        <f t="array" ref="G15">IF($A$4="2009/10",IF($A$5="All genders",'200910'!G13,IF($A$5="Male",'200910'!G32,IF($A$5="Female",'200910'!G51,'200910'!G70))),IF($A$5="All genders",SUMPRODUCT(('Data - fatalities'!$A$2:$A$933=FIRE0503a_raw!$A$4:$F$4)*('Data - fatalities'!$B$2:$B$933=FIRE0503a_raw!G$8)*('Data - fatalities'!$R$2:$R$933))+SUMPRODUCT(('Data - fatalities'!$A$2:$A$933=FIRE0503a_raw!$A$4:$F$4)*('Data - fatalities'!$B$2:$B$933=FIRE0503a_raw!G$8)*('Data - fatalities'!$S$2:$S$933))+SUMPRODUCT(('Data - fatalities'!$A$2:$A$933=FIRE0503a_raw!$A$4:$F$4)*('Data - fatalities'!$B$2:$B$933=FIRE0503a_raw!G$8)*('Data - fatalities'!$T$2:$T$933)),IF($A$5="Male",SUMPRODUCT(('Data - fatalities'!$A$2:$A$933=FIRE0503a_raw!$A$4:$F$4)*('Data - fatalities'!$B$2:$B$933=FIRE0503a_raw!G$8)*('Data - fatalities'!$R$2:$R$933)),IF($A$5="Female",SUMPRODUCT(('Data - fatalities'!$A$2:$A$933=FIRE0503a_raw!$A$4:$F$4)*('Data - fatalities'!$B$2:$B$933=FIRE0503a_raw!G$8)*('Data - fatalities'!$S$2:$S$933)),SUMPRODUCT(('Data - fatalities'!$A$2:$A$933=FIRE0503a_raw!$A$4:$F$4)*('Data - fatalities'!$B$2:$B$933=FIRE0503a_raw!G$8)*('Data - fatalities'!$T$2:$T$933))))))</f>
        <v>1</v>
      </c>
      <c r="H15" s="9" cm="1">
        <f t="array" ref="H15">IF($A$4="2009/10",IF($A$5="All genders",'200910'!H13,IF($A$5="Male",'200910'!H32,IF($A$5="Female",'200910'!H51,'200910'!H70))),IF($A$5="All genders",SUMPRODUCT(('Data - fatalities'!$A$2:$A$933=FIRE0503a_raw!$A$4:$F$4)*('Data - fatalities'!$B$2:$B$933=FIRE0503a_raw!H$8)*('Data - fatalities'!$R$2:$R$933))+SUMPRODUCT(('Data - fatalities'!$A$2:$A$933=FIRE0503a_raw!$A$4:$F$4)*('Data - fatalities'!$B$2:$B$933=FIRE0503a_raw!H$8)*('Data - fatalities'!$S$2:$S$933))+SUMPRODUCT(('Data - fatalities'!$A$2:$A$933=FIRE0503a_raw!$A$4:$F$4)*('Data - fatalities'!$B$2:$B$933=FIRE0503a_raw!H$8)*('Data - fatalities'!$T$2:$T$933)),IF($A$5="Male",SUMPRODUCT(('Data - fatalities'!$A$2:$A$933=FIRE0503a_raw!$A$4:$F$4)*('Data - fatalities'!$B$2:$B$933=FIRE0503a_raw!H$8)*('Data - fatalities'!$R$2:$R$933)),IF($A$5="Female",SUMPRODUCT(('Data - fatalities'!$A$2:$A$933=FIRE0503a_raw!$A$4:$F$4)*('Data - fatalities'!$B$2:$B$933=FIRE0503a_raw!H$8)*('Data - fatalities'!$S$2:$S$933)),SUMPRODUCT(('Data - fatalities'!$A$2:$A$933=FIRE0503a_raw!$A$4:$F$4)*('Data - fatalities'!$B$2:$B$933=FIRE0503a_raw!H$8)*('Data - fatalities'!$T$2:$T$933))))))</f>
        <v>5</v>
      </c>
      <c r="I15" s="9" cm="1">
        <f t="array" ref="I15">IF($A$4="2009/10",IF($A$5="All genders",'200910'!I13,IF($A$5="Male",'200910'!I32,IF($A$5="Female",'200910'!I51,'200910'!I70))),IF($A$5="All genders",SUMPRODUCT(('Data - fatalities'!$A$2:$A$933=FIRE0503a_raw!$A$4:$F$4)*('Data - fatalities'!$B$2:$B$933=FIRE0503a_raw!I$8)*('Data - fatalities'!$R$2:$R$933))+SUMPRODUCT(('Data - fatalities'!$A$2:$A$933=FIRE0503a_raw!$A$4:$F$4)*('Data - fatalities'!$B$2:$B$933=FIRE0503a_raw!I$8)*('Data - fatalities'!$S$2:$S$933))+SUMPRODUCT(('Data - fatalities'!$A$2:$A$933=FIRE0503a_raw!$A$4:$F$4)*('Data - fatalities'!$B$2:$B$933=FIRE0503a_raw!I$8)*('Data - fatalities'!$T$2:$T$933)),IF($A$5="Male",SUMPRODUCT(('Data - fatalities'!$A$2:$A$933=FIRE0503a_raw!$A$4:$F$4)*('Data - fatalities'!$B$2:$B$933=FIRE0503a_raw!I$8)*('Data - fatalities'!$R$2:$R$933)),IF($A$5="Female",SUMPRODUCT(('Data - fatalities'!$A$2:$A$933=FIRE0503a_raw!$A$4:$F$4)*('Data - fatalities'!$B$2:$B$933=FIRE0503a_raw!I$8)*('Data - fatalities'!$S$2:$S$933)),SUMPRODUCT(('Data - fatalities'!$A$2:$A$933=FIRE0503a_raw!$A$4:$F$4)*('Data - fatalities'!$B$2:$B$933=FIRE0503a_raw!I$8)*('Data - fatalities'!$T$2:$T$933))))))</f>
        <v>2</v>
      </c>
      <c r="K15" s="13" t="s">
        <v>27</v>
      </c>
      <c r="L15" s="27">
        <f>IF($A$5="Not known","..",(IF($B15=0, "NA",$B15/SUMPRODUCT((PopData!$A$2:$A$998=$A$4)*(PopData!$B$2:$B$998=$A$5)*(PopData!$C$2:$C$998=$A15)*(PopData!$E$2:$E$998)))))</f>
        <v>1.3085285178088115</v>
      </c>
    </row>
    <row r="16" spans="1:15">
      <c r="A16" s="13" t="s">
        <v>28</v>
      </c>
      <c r="B16" s="15">
        <f t="shared" si="1"/>
        <v>37</v>
      </c>
      <c r="C16" s="17">
        <f t="shared" si="2"/>
        <v>29</v>
      </c>
      <c r="D16" s="9" cm="1">
        <f t="array" ref="D16">IF($A$4="2009/10",IF($A$5="All genders",'200910'!D14,IF($A$5="Male",'200910'!D33,IF($A$5="Female",'200910'!D52,'200910'!D71))),IF($A$5="All genders",SUMPRODUCT(('Data - fatalities'!$A$2:$A$933=FIRE0503a_raw!$A$4:$F$4)*('Data - fatalities'!$B$2:$B$933=FIRE0503a_raw!D$8)*('Data - fatalities'!$U$2:$U$933))+SUMPRODUCT(('Data - fatalities'!$A$2:$A$933=FIRE0503a_raw!$A$4:$F$4)*('Data - fatalities'!$B$2:$B$933=FIRE0503a_raw!D$8)*('Data - fatalities'!$V$2:$V$933))+SUMPRODUCT(('Data - fatalities'!$A$2:$A$933=FIRE0503a_raw!$A$4:$F$4)*('Data - fatalities'!$B$2:$B$933=FIRE0503a_raw!D$8)*('Data - fatalities'!$W$2:$W$933)),IF($A$5="Male",SUMPRODUCT(('Data - fatalities'!$A$2:$A$933=FIRE0503a_raw!$A$4:$F$4)*('Data - fatalities'!$B$2:$B$933=FIRE0503a_raw!D$8)*('Data - fatalities'!$U$2:$U$933)),IF($A$5="Female",SUMPRODUCT(('Data - fatalities'!$A$2:$A$933=FIRE0503a_raw!$A$4:$F$4)*('Data - fatalities'!$B$2:$B$933=FIRE0503a_raw!D$8)*('Data - fatalities'!$V$2:$V$933)),SUMPRODUCT(('Data - fatalities'!$A$2:$A$933=FIRE0503a_raw!$A$4:$F$4)*('Data - fatalities'!$B$2:$B$933=FIRE0503a_raw!D$8)*('Data - fatalities'!$W$2:$W$933))))))</f>
        <v>26</v>
      </c>
      <c r="E16" s="9" cm="1">
        <f t="array" ref="E16">IF($A$4="2009/10",IF($A$5="All genders",'200910'!E14,IF($A$5="Male",'200910'!E33,IF($A$5="Female",'200910'!E52,'200910'!E71))),IF($A$5="All genders",SUMPRODUCT(('Data - fatalities'!$A$2:$A$933=FIRE0503a_raw!$A$4:$F$4)*('Data - fatalities'!$B$2:$B$933=FIRE0503a_raw!E$8)*('Data - fatalities'!$U$2:$U$933))+SUMPRODUCT(('Data - fatalities'!$A$2:$A$933=FIRE0503a_raw!$A$4:$F$4)*('Data - fatalities'!$B$2:$B$933=FIRE0503a_raw!E$8)*('Data - fatalities'!$V$2:$V$933))+SUMPRODUCT(('Data - fatalities'!$A$2:$A$933=FIRE0503a_raw!$A$4:$F$4)*('Data - fatalities'!$B$2:$B$933=FIRE0503a_raw!E$8)*('Data - fatalities'!$W$2:$W$933)),IF($A$5="Male",SUMPRODUCT(('Data - fatalities'!$A$2:$A$933=FIRE0503a_raw!$A$4:$F$4)*('Data - fatalities'!$B$2:$B$933=FIRE0503a_raw!E$8)*('Data - fatalities'!$U$2:$U$933)),IF($A$5="Female",SUMPRODUCT(('Data - fatalities'!$A$2:$A$933=FIRE0503a_raw!$A$4:$F$4)*('Data - fatalities'!$B$2:$B$933=FIRE0503a_raw!E$8)*('Data - fatalities'!$V$2:$V$933)),SUMPRODUCT(('Data - fatalities'!$A$2:$A$933=FIRE0503a_raw!$A$4:$F$4)*('Data - fatalities'!$B$2:$B$933=FIRE0503a_raw!E$8)*('Data - fatalities'!$W$2:$W$933))))))</f>
        <v>3</v>
      </c>
      <c r="F16" s="9" cm="1">
        <f t="array" ref="F16">IF($A$4="2009/10",IF($A$5="All genders",'200910'!F14,IF($A$5="Male",'200910'!F33,IF($A$5="Female",'200910'!F52,'200910'!F71))),IF($A$5="All genders",SUMPRODUCT(('Data - fatalities'!$A$2:$A$933=FIRE0503a_raw!$A$4:$F$4)*('Data - fatalities'!$B$2:$B$933=FIRE0503a_raw!F$8)*('Data - fatalities'!$U$2:$U$933))+SUMPRODUCT(('Data - fatalities'!$A$2:$A$933=FIRE0503a_raw!$A$4:$F$4)*('Data - fatalities'!$B$2:$B$933=FIRE0503a_raw!F$8)*('Data - fatalities'!$V$2:$V$933))+SUMPRODUCT(('Data - fatalities'!$A$2:$A$933=FIRE0503a_raw!$A$4:$F$4)*('Data - fatalities'!$B$2:$B$933=FIRE0503a_raw!F$8)*('Data - fatalities'!$W$2:$W$933)),IF($A$5="Male",SUMPRODUCT(('Data - fatalities'!$A$2:$A$933=FIRE0503a_raw!$A$4:$F$4)*('Data - fatalities'!$B$2:$B$933=FIRE0503a_raw!F$8)*('Data - fatalities'!$U$2:$U$933)),IF($A$5="Female",SUMPRODUCT(('Data - fatalities'!$A$2:$A$933=FIRE0503a_raw!$A$4:$F$4)*('Data - fatalities'!$B$2:$B$933=FIRE0503a_raw!F$8)*('Data - fatalities'!$V$2:$V$933)),SUMPRODUCT(('Data - fatalities'!$A$2:$A$933=FIRE0503a_raw!$A$4:$F$4)*('Data - fatalities'!$B$2:$B$933=FIRE0503a_raw!F$8)*('Data - fatalities'!$W$2:$W$933))))))</f>
        <v>0</v>
      </c>
      <c r="G16" s="9" cm="1">
        <f t="array" ref="G16">IF($A$4="2009/10",IF($A$5="All genders",'200910'!G14,IF($A$5="Male",'200910'!G33,IF($A$5="Female",'200910'!G52,'200910'!G71))),IF($A$5="All genders",SUMPRODUCT(('Data - fatalities'!$A$2:$A$933=FIRE0503a_raw!$A$4:$F$4)*('Data - fatalities'!$B$2:$B$933=FIRE0503a_raw!G$8)*('Data - fatalities'!$U$2:$U$933))+SUMPRODUCT(('Data - fatalities'!$A$2:$A$933=FIRE0503a_raw!$A$4:$F$4)*('Data - fatalities'!$B$2:$B$933=FIRE0503a_raw!G$8)*('Data - fatalities'!$V$2:$V$933))+SUMPRODUCT(('Data - fatalities'!$A$2:$A$933=FIRE0503a_raw!$A$4:$F$4)*('Data - fatalities'!$B$2:$B$933=FIRE0503a_raw!G$8)*('Data - fatalities'!$W$2:$W$933)),IF($A$5="Male",SUMPRODUCT(('Data - fatalities'!$A$2:$A$933=FIRE0503a_raw!$A$4:$F$4)*('Data - fatalities'!$B$2:$B$933=FIRE0503a_raw!G$8)*('Data - fatalities'!$U$2:$U$933)),IF($A$5="Female",SUMPRODUCT(('Data - fatalities'!$A$2:$A$933=FIRE0503a_raw!$A$4:$F$4)*('Data - fatalities'!$B$2:$B$933=FIRE0503a_raw!G$8)*('Data - fatalities'!$V$2:$V$933)),SUMPRODUCT(('Data - fatalities'!$A$2:$A$933=FIRE0503a_raw!$A$4:$F$4)*('Data - fatalities'!$B$2:$B$933=FIRE0503a_raw!G$8)*('Data - fatalities'!$W$2:$W$933))))))</f>
        <v>4</v>
      </c>
      <c r="H16" s="9" cm="1">
        <f t="array" ref="H16">IF($A$4="2009/10",IF($A$5="All genders",'200910'!H14,IF($A$5="Male",'200910'!H33,IF($A$5="Female",'200910'!H52,'200910'!H71))),IF($A$5="All genders",SUMPRODUCT(('Data - fatalities'!$A$2:$A$933=FIRE0503a_raw!$A$4:$F$4)*('Data - fatalities'!$B$2:$B$933=FIRE0503a_raw!H$8)*('Data - fatalities'!$U$2:$U$933))+SUMPRODUCT(('Data - fatalities'!$A$2:$A$933=FIRE0503a_raw!$A$4:$F$4)*('Data - fatalities'!$B$2:$B$933=FIRE0503a_raw!H$8)*('Data - fatalities'!$V$2:$V$933))+SUMPRODUCT(('Data - fatalities'!$A$2:$A$933=FIRE0503a_raw!$A$4:$F$4)*('Data - fatalities'!$B$2:$B$933=FIRE0503a_raw!H$8)*('Data - fatalities'!$W$2:$W$933)),IF($A$5="Male",SUMPRODUCT(('Data - fatalities'!$A$2:$A$933=FIRE0503a_raw!$A$4:$F$4)*('Data - fatalities'!$B$2:$B$933=FIRE0503a_raw!H$8)*('Data - fatalities'!$U$2:$U$933)),IF($A$5="Female",SUMPRODUCT(('Data - fatalities'!$A$2:$A$933=FIRE0503a_raw!$A$4:$F$4)*('Data - fatalities'!$B$2:$B$933=FIRE0503a_raw!H$8)*('Data - fatalities'!$V$2:$V$933)),SUMPRODUCT(('Data - fatalities'!$A$2:$A$933=FIRE0503a_raw!$A$4:$F$4)*('Data - fatalities'!$B$2:$B$933=FIRE0503a_raw!H$8)*('Data - fatalities'!$W$2:$W$933))))))</f>
        <v>2</v>
      </c>
      <c r="I16" s="9" cm="1">
        <f t="array" ref="I16">IF($A$4="2009/10",IF($A$5="All genders",'200910'!I14,IF($A$5="Male",'200910'!I33,IF($A$5="Female",'200910'!I52,'200910'!I71))),IF($A$5="All genders",SUMPRODUCT(('Data - fatalities'!$A$2:$A$933=FIRE0503a_raw!$A$4:$F$4)*('Data - fatalities'!$B$2:$B$933=FIRE0503a_raw!I$8)*('Data - fatalities'!$U$2:$U$933))+SUMPRODUCT(('Data - fatalities'!$A$2:$A$933=FIRE0503a_raw!$A$4:$F$4)*('Data - fatalities'!$B$2:$B$933=FIRE0503a_raw!I$8)*('Data - fatalities'!$V$2:$V$933))+SUMPRODUCT(('Data - fatalities'!$A$2:$A$933=FIRE0503a_raw!$A$4:$F$4)*('Data - fatalities'!$B$2:$B$933=FIRE0503a_raw!I$8)*('Data - fatalities'!$W$2:$W$933)),IF($A$5="Male",SUMPRODUCT(('Data - fatalities'!$A$2:$A$933=FIRE0503a_raw!$A$4:$F$4)*('Data - fatalities'!$B$2:$B$933=FIRE0503a_raw!I$8)*('Data - fatalities'!$U$2:$U$933)),IF($A$5="Female",SUMPRODUCT(('Data - fatalities'!$A$2:$A$933=FIRE0503a_raw!$A$4:$F$4)*('Data - fatalities'!$B$2:$B$933=FIRE0503a_raw!I$8)*('Data - fatalities'!$V$2:$V$933)),SUMPRODUCT(('Data - fatalities'!$A$2:$A$933=FIRE0503a_raw!$A$4:$F$4)*('Data - fatalities'!$B$2:$B$933=FIRE0503a_raw!I$8)*('Data - fatalities'!$W$2:$W$933))))))</f>
        <v>2</v>
      </c>
      <c r="K16" s="13" t="s">
        <v>28</v>
      </c>
      <c r="L16" s="27">
        <f>IF($A$5="Not known","..",(IF($B16=0, "NA",$B16/SUMPRODUCT((PopData!$A$2:$A$998=$A$4)*(PopData!$B$2:$B$998=$A$5)*(PopData!$C$2:$C$998=$A16)*(PopData!$E$2:$E$998)))))</f>
        <v>3.3360968838600988</v>
      </c>
    </row>
    <row r="17" spans="1:12">
      <c r="A17" s="13" t="s">
        <v>29</v>
      </c>
      <c r="B17" s="15">
        <f t="shared" si="1"/>
        <v>41</v>
      </c>
      <c r="C17" s="17">
        <f t="shared" si="2"/>
        <v>32</v>
      </c>
      <c r="D17" s="9" cm="1">
        <f t="array" ref="D17">IF($A$4="2009/10",IF($A$5="All genders",'200910'!D15,IF($A$5="Male",'200910'!D34,IF($A$5="Female",'200910'!D53,'200910'!D72))),IF($A$5="All genders",SUMPRODUCT(('Data - fatalities'!$A$2:$A$933=FIRE0503a_raw!$A$4:$F$4)*('Data - fatalities'!$B$2:$B$933=FIRE0503a_raw!D$8)*('Data - fatalities'!$X$2:$X$933))+SUMPRODUCT(('Data - fatalities'!$A$2:$A$933=FIRE0503a_raw!$A$4:$F$4)*('Data - fatalities'!$B$2:$B$933=FIRE0503a_raw!D$8)*('Data - fatalities'!$Y$2:$Y$933))+SUMPRODUCT(('Data - fatalities'!$A$2:$A$933=FIRE0503a_raw!$A$4:$F$4)*('Data - fatalities'!$B$2:$B$933=FIRE0503a_raw!D$8)*('Data - fatalities'!$Z$2:$Z$933)),IF($A$5="Male",SUMPRODUCT(('Data - fatalities'!$A$2:$A$933=FIRE0503a_raw!$A$4:$F$4)*('Data - fatalities'!$B$2:$B$933=FIRE0503a_raw!D$8)*('Data - fatalities'!$X$2:$X$933)),IF($A$5="Female",SUMPRODUCT(('Data - fatalities'!$A$2:$A$933=FIRE0503a_raw!$A$4:$F$4)*('Data - fatalities'!$B$2:$B$933=FIRE0503a_raw!D$8)*('Data - fatalities'!$Y$2:$Y$933)),SUMPRODUCT(('Data - fatalities'!$A$2:$A$933=FIRE0503a_raw!$A$4:$F$4)*('Data - fatalities'!$B$2:$B$933=FIRE0503a_raw!D$8)*('Data - fatalities'!$Z$2:$Z$933))))))</f>
        <v>31</v>
      </c>
      <c r="E17" s="9" cm="1">
        <f t="array" ref="E17">IF($A$4="2009/10",IF($A$5="All genders",'200910'!E15,IF($A$5="Male",'200910'!E34,IF($A$5="Female",'200910'!E53,'200910'!E72))),IF($A$5="All genders",SUMPRODUCT(('Data - fatalities'!$A$2:$A$933=FIRE0503a_raw!$A$4:$F$4)*('Data - fatalities'!$B$2:$B$933=FIRE0503a_raw!E$8)*('Data - fatalities'!$X$2:$X$933))+SUMPRODUCT(('Data - fatalities'!$A$2:$A$933=FIRE0503a_raw!$A$4:$F$4)*('Data - fatalities'!$B$2:$B$933=FIRE0503a_raw!E$8)*('Data - fatalities'!$Y$2:$Y$933))+SUMPRODUCT(('Data - fatalities'!$A$2:$A$933=FIRE0503a_raw!$A$4:$F$4)*('Data - fatalities'!$B$2:$B$933=FIRE0503a_raw!E$8)*('Data - fatalities'!$Z$2:$Z$933)),IF($A$5="Male",SUMPRODUCT(('Data - fatalities'!$A$2:$A$933=FIRE0503a_raw!$A$4:$F$4)*('Data - fatalities'!$B$2:$B$933=FIRE0503a_raw!E$8)*('Data - fatalities'!$X$2:$X$933)),IF($A$5="Female",SUMPRODUCT(('Data - fatalities'!$A$2:$A$933=FIRE0503a_raw!$A$4:$F$4)*('Data - fatalities'!$B$2:$B$933=FIRE0503a_raw!E$8)*('Data - fatalities'!$Y$2:$Y$933)),SUMPRODUCT(('Data - fatalities'!$A$2:$A$933=FIRE0503a_raw!$A$4:$F$4)*('Data - fatalities'!$B$2:$B$933=FIRE0503a_raw!E$8)*('Data - fatalities'!$Z$2:$Z$933))))))</f>
        <v>1</v>
      </c>
      <c r="F17" s="9" cm="1">
        <f t="array" ref="F17">IF($A$4="2009/10",IF($A$5="All genders",'200910'!F15,IF($A$5="Male",'200910'!F34,IF($A$5="Female",'200910'!F53,'200910'!F72))),IF($A$5="All genders",SUMPRODUCT(('Data - fatalities'!$A$2:$A$933=FIRE0503a_raw!$A$4:$F$4)*('Data - fatalities'!$B$2:$B$933=FIRE0503a_raw!F$8)*('Data - fatalities'!$X$2:$X$933))+SUMPRODUCT(('Data - fatalities'!$A$2:$A$933=FIRE0503a_raw!$A$4:$F$4)*('Data - fatalities'!$B$2:$B$933=FIRE0503a_raw!F$8)*('Data - fatalities'!$Y$2:$Y$933))+SUMPRODUCT(('Data - fatalities'!$A$2:$A$933=FIRE0503a_raw!$A$4:$F$4)*('Data - fatalities'!$B$2:$B$933=FIRE0503a_raw!F$8)*('Data - fatalities'!$Z$2:$Z$933)),IF($A$5="Male",SUMPRODUCT(('Data - fatalities'!$A$2:$A$933=FIRE0503a_raw!$A$4:$F$4)*('Data - fatalities'!$B$2:$B$933=FIRE0503a_raw!F$8)*('Data - fatalities'!$X$2:$X$933)),IF($A$5="Female",SUMPRODUCT(('Data - fatalities'!$A$2:$A$933=FIRE0503a_raw!$A$4:$F$4)*('Data - fatalities'!$B$2:$B$933=FIRE0503a_raw!F$8)*('Data - fatalities'!$Y$2:$Y$933)),SUMPRODUCT(('Data - fatalities'!$A$2:$A$933=FIRE0503a_raw!$A$4:$F$4)*('Data - fatalities'!$B$2:$B$933=FIRE0503a_raw!F$8)*('Data - fatalities'!$Z$2:$Z$933))))))</f>
        <v>0</v>
      </c>
      <c r="G17" s="9" cm="1">
        <f t="array" ref="G17">IF($A$4="2009/10",IF($A$5="All genders",'200910'!G15,IF($A$5="Male",'200910'!G34,IF($A$5="Female",'200910'!G53,'200910'!G72))),IF($A$5="All genders",SUMPRODUCT(('Data - fatalities'!$A$2:$A$933=FIRE0503a_raw!$A$4:$F$4)*('Data - fatalities'!$B$2:$B$933=FIRE0503a_raw!G$8)*('Data - fatalities'!$X$2:$X$933))+SUMPRODUCT(('Data - fatalities'!$A$2:$A$933=FIRE0503a_raw!$A$4:$F$4)*('Data - fatalities'!$B$2:$B$933=FIRE0503a_raw!G$8)*('Data - fatalities'!$Y$2:$Y$933))+SUMPRODUCT(('Data - fatalities'!$A$2:$A$933=FIRE0503a_raw!$A$4:$F$4)*('Data - fatalities'!$B$2:$B$933=FIRE0503a_raw!G$8)*('Data - fatalities'!$Z$2:$Z$933)),IF($A$5="Male",SUMPRODUCT(('Data - fatalities'!$A$2:$A$933=FIRE0503a_raw!$A$4:$F$4)*('Data - fatalities'!$B$2:$B$933=FIRE0503a_raw!G$8)*('Data - fatalities'!$X$2:$X$933)),IF($A$5="Female",SUMPRODUCT(('Data - fatalities'!$A$2:$A$933=FIRE0503a_raw!$A$4:$F$4)*('Data - fatalities'!$B$2:$B$933=FIRE0503a_raw!G$8)*('Data - fatalities'!$Y$2:$Y$933)),SUMPRODUCT(('Data - fatalities'!$A$2:$A$933=FIRE0503a_raw!$A$4:$F$4)*('Data - fatalities'!$B$2:$B$933=FIRE0503a_raw!G$8)*('Data - fatalities'!$Z$2:$Z$933))))))</f>
        <v>2</v>
      </c>
      <c r="H17" s="9" cm="1">
        <f t="array" ref="H17">IF($A$4="2009/10",IF($A$5="All genders",'200910'!H15,IF($A$5="Male",'200910'!H34,IF($A$5="Female",'200910'!H53,'200910'!H72))),IF($A$5="All genders",SUMPRODUCT(('Data - fatalities'!$A$2:$A$933=FIRE0503a_raw!$A$4:$F$4)*('Data - fatalities'!$B$2:$B$933=FIRE0503a_raw!H$8)*('Data - fatalities'!$X$2:$X$933))+SUMPRODUCT(('Data - fatalities'!$A$2:$A$933=FIRE0503a_raw!$A$4:$F$4)*('Data - fatalities'!$B$2:$B$933=FIRE0503a_raw!H$8)*('Data - fatalities'!$Y$2:$Y$933))+SUMPRODUCT(('Data - fatalities'!$A$2:$A$933=FIRE0503a_raw!$A$4:$F$4)*('Data - fatalities'!$B$2:$B$933=FIRE0503a_raw!H$8)*('Data - fatalities'!$Z$2:$Z$933)),IF($A$5="Male",SUMPRODUCT(('Data - fatalities'!$A$2:$A$933=FIRE0503a_raw!$A$4:$F$4)*('Data - fatalities'!$B$2:$B$933=FIRE0503a_raw!H$8)*('Data - fatalities'!$X$2:$X$933)),IF($A$5="Female",SUMPRODUCT(('Data - fatalities'!$A$2:$A$933=FIRE0503a_raw!$A$4:$F$4)*('Data - fatalities'!$B$2:$B$933=FIRE0503a_raw!H$8)*('Data - fatalities'!$Y$2:$Y$933)),SUMPRODUCT(('Data - fatalities'!$A$2:$A$933=FIRE0503a_raw!$A$4:$F$4)*('Data - fatalities'!$B$2:$B$933=FIRE0503a_raw!H$8)*('Data - fatalities'!$Z$2:$Z$933))))))</f>
        <v>2</v>
      </c>
      <c r="I17" s="9" cm="1">
        <f t="array" ref="I17">IF($A$4="2009/10",IF($A$5="All genders",'200910'!I15,IF($A$5="Male",'200910'!I34,IF($A$5="Female",'200910'!I53,'200910'!I72))),IF($A$5="All genders",SUMPRODUCT(('Data - fatalities'!$A$2:$A$933=FIRE0503a_raw!$A$4:$F$4)*('Data - fatalities'!$B$2:$B$933=FIRE0503a_raw!I$8)*('Data - fatalities'!$X$2:$X$933))+SUMPRODUCT(('Data - fatalities'!$A$2:$A$933=FIRE0503a_raw!$A$4:$F$4)*('Data - fatalities'!$B$2:$B$933=FIRE0503a_raw!I$8)*('Data - fatalities'!$Y$2:$Y$933))+SUMPRODUCT(('Data - fatalities'!$A$2:$A$933=FIRE0503a_raw!$A$4:$F$4)*('Data - fatalities'!$B$2:$B$933=FIRE0503a_raw!I$8)*('Data - fatalities'!$Z$2:$Z$933)),IF($A$5="Male",SUMPRODUCT(('Data - fatalities'!$A$2:$A$933=FIRE0503a_raw!$A$4:$F$4)*('Data - fatalities'!$B$2:$B$933=FIRE0503a_raw!I$8)*('Data - fatalities'!$X$2:$X$933)),IF($A$5="Female",SUMPRODUCT(('Data - fatalities'!$A$2:$A$933=FIRE0503a_raw!$A$4:$F$4)*('Data - fatalities'!$B$2:$B$933=FIRE0503a_raw!I$8)*('Data - fatalities'!$Y$2:$Y$933)),SUMPRODUCT(('Data - fatalities'!$A$2:$A$933=FIRE0503a_raw!$A$4:$F$4)*('Data - fatalities'!$B$2:$B$933=FIRE0503a_raw!I$8)*('Data - fatalities'!$Z$2:$Z$933))))))</f>
        <v>5</v>
      </c>
      <c r="K17" s="13" t="s">
        <v>29</v>
      </c>
      <c r="L17" s="27">
        <f>IF($A$5="Not known","..",(IF($B17=0, "NA",$B17/SUMPRODUCT((PopData!$A$2:$A$998=$A$4)*(PopData!$B$2:$B$998=$A$5)*(PopData!$C$2:$C$998=$A17)*(PopData!$E$2:$E$998)))))</f>
        <v>5.8054190613430317</v>
      </c>
    </row>
    <row r="18" spans="1:12">
      <c r="A18" s="13" t="s">
        <v>18</v>
      </c>
      <c r="B18" s="15">
        <f t="shared" si="1"/>
        <v>75</v>
      </c>
      <c r="C18" s="17">
        <f>SUM(D18:F18)</f>
        <v>66</v>
      </c>
      <c r="D18" s="9" cm="1">
        <f t="array" ref="D18">IF($A$4="2009/10",IF($A$5="All genders",'200910'!D16,IF($A$5="Male",'200910'!D35,IF($A$5="Female",'200910'!D54,'200910'!D73))),IF($A$5="All genders",SUMPRODUCT(('Data - fatalities'!$A$2:$A$933=FIRE0503a_raw!$A$4:$F$4)*('Data - fatalities'!$B$2:$B$933=FIRE0503a_raw!D$8)*('Data - fatalities'!$AA$2:$AA$933))+SUMPRODUCT(('Data - fatalities'!$A$2:$A$933=FIRE0503a_raw!$A$4:$F$4)*('Data - fatalities'!$B$2:$B$933=FIRE0503a_raw!D$8)*('Data - fatalities'!$AB$2:$AB$933))+SUMPRODUCT(('Data - fatalities'!$A$2:$A$933=FIRE0503a_raw!$A$4:$F$4)*('Data - fatalities'!$B$2:$B$933=FIRE0503a_raw!D$8)*('Data - fatalities'!$AC$2:$AC$933)),IF($A$5="Male",SUMPRODUCT(('Data - fatalities'!$A$2:$A$933=FIRE0503a_raw!$A$4:$F$4)*('Data - fatalities'!$B$2:$B$933=FIRE0503a_raw!D$8)*('Data - fatalities'!$AA$2:$AA$933)),IF($A$5="Female",SUMPRODUCT(('Data - fatalities'!$A$2:$A$933=FIRE0503a_raw!$A$4:$F$4)*('Data - fatalities'!$B$2:$B$933=FIRE0503a_raw!D$8)*('Data - fatalities'!$AB$2:$AB$933)),SUMPRODUCT(('Data - fatalities'!$A$2:$A$933=FIRE0503a_raw!$A$4:$F$4)*('Data - fatalities'!$B$2:$B$933=FIRE0503a_raw!D$8)*('Data - fatalities'!$AC$2:$AC$933))))))</f>
        <v>62</v>
      </c>
      <c r="E18" s="9" cm="1">
        <f t="array" ref="E18">IF($A$4="2009/10",IF($A$5="All genders",'200910'!E16,IF($A$5="Male",'200910'!E35,IF($A$5="Female",'200910'!E54,'200910'!E73))),IF($A$5="All genders",SUMPRODUCT(('Data - fatalities'!$A$2:$A$933=FIRE0503a_raw!$A$4:$F$4)*('Data - fatalities'!$B$2:$B$933=FIRE0503a_raw!E$8)*('Data - fatalities'!$AA$2:$AA$933))+SUMPRODUCT(('Data - fatalities'!$A$2:$A$933=FIRE0503a_raw!$A$4:$F$4)*('Data - fatalities'!$B$2:$B$933=FIRE0503a_raw!E$8)*('Data - fatalities'!$AB$2:$AB$933))+SUMPRODUCT(('Data - fatalities'!$A$2:$A$933=FIRE0503a_raw!$A$4:$F$4)*('Data - fatalities'!$B$2:$B$933=FIRE0503a_raw!E$8)*('Data - fatalities'!$AC$2:$AC$933)),IF($A$5="Male",SUMPRODUCT(('Data - fatalities'!$A$2:$A$933=FIRE0503a_raw!$A$4:$F$4)*('Data - fatalities'!$B$2:$B$933=FIRE0503a_raw!E$8)*('Data - fatalities'!$AA$2:$AA$933)),IF($A$5="Female",SUMPRODUCT(('Data - fatalities'!$A$2:$A$933=FIRE0503a_raw!$A$4:$F$4)*('Data - fatalities'!$B$2:$B$933=FIRE0503a_raw!E$8)*('Data - fatalities'!$AB$2:$AB$933)),SUMPRODUCT(('Data - fatalities'!$A$2:$A$933=FIRE0503a_raw!$A$4:$F$4)*('Data - fatalities'!$B$2:$B$933=FIRE0503a_raw!E$8)*('Data - fatalities'!$AC$2:$AC$933))))))</f>
        <v>1</v>
      </c>
      <c r="F18" s="9" cm="1">
        <f t="array" ref="F18">IF($A$4="2009/10",IF($A$5="All genders",'200910'!F16,IF($A$5="Male",'200910'!F35,IF($A$5="Female",'200910'!F54,'200910'!F73))),IF($A$5="All genders",SUMPRODUCT(('Data - fatalities'!$A$2:$A$933=FIRE0503a_raw!$A$4:$F$4)*('Data - fatalities'!$B$2:$B$933=FIRE0503a_raw!F$8)*('Data - fatalities'!$AA$2:$AA$933))+SUMPRODUCT(('Data - fatalities'!$A$2:$A$933=FIRE0503a_raw!$A$4:$F$4)*('Data - fatalities'!$B$2:$B$933=FIRE0503a_raw!F$8)*('Data - fatalities'!$AB$2:$AB$933))+SUMPRODUCT(('Data - fatalities'!$A$2:$A$933=FIRE0503a_raw!$A$4:$F$4)*('Data - fatalities'!$B$2:$B$933=FIRE0503a_raw!F$8)*('Data - fatalities'!$AC$2:$AC$933)),IF($A$5="Male",SUMPRODUCT(('Data - fatalities'!$A$2:$A$933=FIRE0503a_raw!$A$4:$F$4)*('Data - fatalities'!$B$2:$B$933=FIRE0503a_raw!F$8)*('Data - fatalities'!$AA$2:$AA$933)),IF($A$5="Female",SUMPRODUCT(('Data - fatalities'!$A$2:$A$933=FIRE0503a_raw!$A$4:$F$4)*('Data - fatalities'!$B$2:$B$933=FIRE0503a_raw!F$8)*('Data - fatalities'!$AB$2:$AB$933)),SUMPRODUCT(('Data - fatalities'!$A$2:$A$933=FIRE0503a_raw!$A$4:$F$4)*('Data - fatalities'!$B$2:$B$933=FIRE0503a_raw!F$8)*('Data - fatalities'!$AC$2:$AC$933))))))</f>
        <v>3</v>
      </c>
      <c r="G18" s="9" cm="1">
        <f t="array" ref="G18">IF($A$4="2009/10",IF($A$5="All genders",'200910'!G16,IF($A$5="Male",'200910'!G35,IF($A$5="Female",'200910'!G54,'200910'!G73))),IF($A$5="All genders",SUMPRODUCT(('Data - fatalities'!$A$2:$A$933=FIRE0503a_raw!$A$4:$F$4)*('Data - fatalities'!$B$2:$B$933=FIRE0503a_raw!G$8)*('Data - fatalities'!$AA$2:$AA$933))+SUMPRODUCT(('Data - fatalities'!$A$2:$A$933=FIRE0503a_raw!$A$4:$F$4)*('Data - fatalities'!$B$2:$B$933=FIRE0503a_raw!G$8)*('Data - fatalities'!$AB$2:$AB$933))+SUMPRODUCT(('Data - fatalities'!$A$2:$A$933=FIRE0503a_raw!$A$4:$F$4)*('Data - fatalities'!$B$2:$B$933=FIRE0503a_raw!G$8)*('Data - fatalities'!$AC$2:$AC$933)),IF($A$5="Male",SUMPRODUCT(('Data - fatalities'!$A$2:$A$933=FIRE0503a_raw!$A$4:$F$4)*('Data - fatalities'!$B$2:$B$933=FIRE0503a_raw!G$8)*('Data - fatalities'!$AA$2:$AA$933)),IF($A$5="Female",SUMPRODUCT(('Data - fatalities'!$A$2:$A$933=FIRE0503a_raw!$A$4:$F$4)*('Data - fatalities'!$B$2:$B$933=FIRE0503a_raw!G$8)*('Data - fatalities'!$AB$2:$AB$933)),SUMPRODUCT(('Data - fatalities'!$A$2:$A$933=FIRE0503a_raw!$A$4:$F$4)*('Data - fatalities'!$B$2:$B$933=FIRE0503a_raw!G$8)*('Data - fatalities'!$AC$2:$AC$933))))))</f>
        <v>3</v>
      </c>
      <c r="H18" s="9" cm="1">
        <f t="array" ref="H18">IF($A$4="2009/10",IF($A$5="All genders",'200910'!H16,IF($A$5="Male",'200910'!H35,IF($A$5="Female",'200910'!H54,'200910'!H73))),IF($A$5="All genders",SUMPRODUCT(('Data - fatalities'!$A$2:$A$933=FIRE0503a_raw!$A$4:$F$4)*('Data - fatalities'!$B$2:$B$933=FIRE0503a_raw!H$8)*('Data - fatalities'!$AA$2:$AA$933))+SUMPRODUCT(('Data - fatalities'!$A$2:$A$933=FIRE0503a_raw!$A$4:$F$4)*('Data - fatalities'!$B$2:$B$933=FIRE0503a_raw!H$8)*('Data - fatalities'!$AB$2:$AB$933))+SUMPRODUCT(('Data - fatalities'!$A$2:$A$933=FIRE0503a_raw!$A$4:$F$4)*('Data - fatalities'!$B$2:$B$933=FIRE0503a_raw!H$8)*('Data - fatalities'!$AC$2:$AC$933)),IF($A$5="Male",SUMPRODUCT(('Data - fatalities'!$A$2:$A$933=FIRE0503a_raw!$A$4:$F$4)*('Data - fatalities'!$B$2:$B$933=FIRE0503a_raw!H$8)*('Data - fatalities'!$AA$2:$AA$933)),IF($A$5="Female",SUMPRODUCT(('Data - fatalities'!$A$2:$A$933=FIRE0503a_raw!$A$4:$F$4)*('Data - fatalities'!$B$2:$B$933=FIRE0503a_raw!H$8)*('Data - fatalities'!$AB$2:$AB$933)),SUMPRODUCT(('Data - fatalities'!$A$2:$A$933=FIRE0503a_raw!$A$4:$F$4)*('Data - fatalities'!$B$2:$B$933=FIRE0503a_raw!H$8)*('Data - fatalities'!$AC$2:$AC$933))))))</f>
        <v>2</v>
      </c>
      <c r="I18" s="9" cm="1">
        <f t="array" ref="I18">IF($A$4="2009/10",IF($A$5="All genders",'200910'!I16,IF($A$5="Male",'200910'!I35,IF($A$5="Female",'200910'!I54,'200910'!I73))),IF($A$5="All genders",SUMPRODUCT(('Data - fatalities'!$A$2:$A$933=FIRE0503a_raw!$A$4:$F$4)*('Data - fatalities'!$B$2:$B$933=FIRE0503a_raw!I$8)*('Data - fatalities'!$AA$2:$AA$933))+SUMPRODUCT(('Data - fatalities'!$A$2:$A$933=FIRE0503a_raw!$A$4:$F$4)*('Data - fatalities'!$B$2:$B$933=FIRE0503a_raw!I$8)*('Data - fatalities'!$AB$2:$AB$933))+SUMPRODUCT(('Data - fatalities'!$A$2:$A$933=FIRE0503a_raw!$A$4:$F$4)*('Data - fatalities'!$B$2:$B$933=FIRE0503a_raw!I$8)*('Data - fatalities'!$AC$2:$AC$933)),IF($A$5="Male",SUMPRODUCT(('Data - fatalities'!$A$2:$A$933=FIRE0503a_raw!$A$4:$F$4)*('Data - fatalities'!$B$2:$B$933=FIRE0503a_raw!I$8)*('Data - fatalities'!$AA$2:$AA$933)),IF($A$5="Female",SUMPRODUCT(('Data - fatalities'!$A$2:$A$933=FIRE0503a_raw!$A$4:$F$4)*('Data - fatalities'!$B$2:$B$933=FIRE0503a_raw!I$8)*('Data - fatalities'!$AB$2:$AB$933)),SUMPRODUCT(('Data - fatalities'!$A$2:$A$933=FIRE0503a_raw!$A$4:$F$4)*('Data - fatalities'!$B$2:$B$933=FIRE0503a_raw!I$8)*('Data - fatalities'!$AC$2:$AC$933))))))</f>
        <v>4</v>
      </c>
      <c r="K18" s="13" t="s">
        <v>18</v>
      </c>
      <c r="L18" s="27">
        <f>IF($A$5="Not known","..",(IF($B18=0, "NA",$B18/SUMPRODUCT((PopData!$A$2:$A$998=$A$4)*(PopData!$B$2:$B$998=$A$5)*(PopData!$C$2:$C$998=$A18)*(PopData!$E$2:$E$998)))))</f>
        <v>9.8646270651432353</v>
      </c>
    </row>
    <row r="19" spans="1:12">
      <c r="A19" s="13" t="s">
        <v>56</v>
      </c>
      <c r="B19" s="15">
        <f t="shared" si="1"/>
        <v>46</v>
      </c>
      <c r="C19" s="17">
        <f t="shared" si="2"/>
        <v>42</v>
      </c>
      <c r="D19" s="9" cm="1">
        <f t="array" ref="D19">IF($A$4="2009/10",IF($A$5="All genders",'200910'!D17,IF($A$5="Male",'200910'!D36,IF($A$5="Female",'200910'!D55,'200910'!D74))),IF($A$5="All genders",SUMPRODUCT(('Data - fatalities'!$A$2:$A$933=FIRE0503a_raw!$A$4:$F$4)*('Data - fatalities'!$B$2:$B$933=FIRE0503a_raw!D$8)*('Data - fatalities'!$AD$2:$AD$933))+SUMPRODUCT(('Data - fatalities'!$A$2:$A$933=FIRE0503a_raw!$A$4:$F$4)*('Data - fatalities'!$B$2:$B$933=FIRE0503a_raw!D$8)*('Data - fatalities'!$AE$2:$AE$933))+SUMPRODUCT(('Data - fatalities'!$A$2:$A$933=FIRE0503a_raw!$A$4:$F$4)*('Data - fatalities'!$B$2:$B$933=FIRE0503a_raw!D$8)*('Data - fatalities'!$AF$2:$AF$933)),IF($A$5="Male",SUMPRODUCT(('Data - fatalities'!$A$2:$A$933=FIRE0503a_raw!$A$4:$F$4)*('Data - fatalities'!$B$2:$B$933=FIRE0503a_raw!D$8)*('Data - fatalities'!$AD$2:$AD$933)),IF($A$5="Female",SUMPRODUCT(('Data - fatalities'!$A$2:$A$933=FIRE0503a_raw!$A$4:$F$4)*('Data - fatalities'!$B$2:$B$933=FIRE0503a_raw!D$8)*('Data - fatalities'!$AE$2:$AE$933)),SUMPRODUCT(('Data - fatalities'!$A$2:$A$933=FIRE0503a_raw!$A$4:$F$4)*('Data - fatalities'!$B$2:$B$933=FIRE0503a_raw!D$8)*('Data - fatalities'!$AF$2:$AF$933))))))</f>
        <v>42</v>
      </c>
      <c r="E19" s="9" cm="1">
        <f t="array" ref="E19">IF($A$4="2009/10",IF($A$5="All genders",'200910'!E17,IF($A$5="Male",'200910'!E36,IF($A$5="Female",'200910'!E55,'200910'!E74))),IF($A$5="All genders",SUMPRODUCT(('Data - fatalities'!$A$2:$A$933=FIRE0503a_raw!$A$4:$F$4)*('Data - fatalities'!$B$2:$B$933=FIRE0503a_raw!E$8)*('Data - fatalities'!$AD$2:$AD$933))+SUMPRODUCT(('Data - fatalities'!$A$2:$A$933=FIRE0503a_raw!$A$4:$F$4)*('Data - fatalities'!$B$2:$B$933=FIRE0503a_raw!E$8)*('Data - fatalities'!$AE$2:$AE$933))+SUMPRODUCT(('Data - fatalities'!$A$2:$A$933=FIRE0503a_raw!$A$4:$F$4)*('Data - fatalities'!$B$2:$B$933=FIRE0503a_raw!E$8)*('Data - fatalities'!$AF$2:$AF$933)),IF($A$5="Male",SUMPRODUCT(('Data - fatalities'!$A$2:$A$933=FIRE0503a_raw!$A$4:$F$4)*('Data - fatalities'!$B$2:$B$933=FIRE0503a_raw!E$8)*('Data - fatalities'!$AD$2:$AD$933)),IF($A$5="Female",SUMPRODUCT(('Data - fatalities'!$A$2:$A$933=FIRE0503a_raw!$A$4:$F$4)*('Data - fatalities'!$B$2:$B$933=FIRE0503a_raw!E$8)*('Data - fatalities'!$AE$2:$AE$933)),SUMPRODUCT(('Data - fatalities'!$A$2:$A$933=FIRE0503a_raw!$A$4:$F$4)*('Data - fatalities'!$B$2:$B$933=FIRE0503a_raw!E$8)*('Data - fatalities'!$AF$2:$AF$933))))))</f>
        <v>0</v>
      </c>
      <c r="F19" s="9" cm="1">
        <f t="array" ref="F19">IF($A$4="2009/10",IF($A$5="All genders",'200910'!F17,IF($A$5="Male",'200910'!F36,IF($A$5="Female",'200910'!F55,'200910'!F74))),IF($A$5="All genders",SUMPRODUCT(('Data - fatalities'!$A$2:$A$933=FIRE0503a_raw!$A$4:$F$4)*('Data - fatalities'!$B$2:$B$933=FIRE0503a_raw!F$8)*('Data - fatalities'!$AD$2:$AD$933))+SUMPRODUCT(('Data - fatalities'!$A$2:$A$933=FIRE0503a_raw!$A$4:$F$4)*('Data - fatalities'!$B$2:$B$933=FIRE0503a_raw!F$8)*('Data - fatalities'!$AE$2:$AE$933))+SUMPRODUCT(('Data - fatalities'!$A$2:$A$933=FIRE0503a_raw!$A$4:$F$4)*('Data - fatalities'!$B$2:$B$933=FIRE0503a_raw!F$8)*('Data - fatalities'!$AF$2:$AF$933)),IF($A$5="Male",SUMPRODUCT(('Data - fatalities'!$A$2:$A$933=FIRE0503a_raw!$A$4:$F$4)*('Data - fatalities'!$B$2:$B$933=FIRE0503a_raw!F$8)*('Data - fatalities'!$AD$2:$AD$933)),IF($A$5="Female",SUMPRODUCT(('Data - fatalities'!$A$2:$A$933=FIRE0503a_raw!$A$4:$F$4)*('Data - fatalities'!$B$2:$B$933=FIRE0503a_raw!F$8)*('Data - fatalities'!$AE$2:$AE$933)),SUMPRODUCT(('Data - fatalities'!$A$2:$A$933=FIRE0503a_raw!$A$4:$F$4)*('Data - fatalities'!$B$2:$B$933=FIRE0503a_raw!F$8)*('Data - fatalities'!$AF$2:$AF$933))))))</f>
        <v>0</v>
      </c>
      <c r="G19" s="9" cm="1">
        <f t="array" ref="G19">IF($A$4="2009/10",IF($A$5="All genders",'200910'!G17,IF($A$5="Male",'200910'!G36,IF($A$5="Female",'200910'!G55,'200910'!G74))),IF($A$5="All genders",SUMPRODUCT(('Data - fatalities'!$A$2:$A$933=FIRE0503a_raw!$A$4:$F$4)*('Data - fatalities'!$B$2:$B$933=FIRE0503a_raw!G$8)*('Data - fatalities'!$AD$2:$AD$933))+SUMPRODUCT(('Data - fatalities'!$A$2:$A$933=FIRE0503a_raw!$A$4:$F$4)*('Data - fatalities'!$B$2:$B$933=FIRE0503a_raw!G$8)*('Data - fatalities'!$AE$2:$AE$933))+SUMPRODUCT(('Data - fatalities'!$A$2:$A$933=FIRE0503a_raw!$A$4:$F$4)*('Data - fatalities'!$B$2:$B$933=FIRE0503a_raw!G$8)*('Data - fatalities'!$AF$2:$AF$933)),IF($A$5="Male",SUMPRODUCT(('Data - fatalities'!$A$2:$A$933=FIRE0503a_raw!$A$4:$F$4)*('Data - fatalities'!$B$2:$B$933=FIRE0503a_raw!G$8)*('Data - fatalities'!$AD$2:$AD$933)),IF($A$5="Female",SUMPRODUCT(('Data - fatalities'!$A$2:$A$933=FIRE0503a_raw!$A$4:$F$4)*('Data - fatalities'!$B$2:$B$933=FIRE0503a_raw!G$8)*('Data - fatalities'!$AE$2:$AE$933)),SUMPRODUCT(('Data - fatalities'!$A$2:$A$933=FIRE0503a_raw!$A$4:$F$4)*('Data - fatalities'!$B$2:$B$933=FIRE0503a_raw!G$8)*('Data - fatalities'!$AF$2:$AF$933))))))</f>
        <v>3</v>
      </c>
      <c r="H19" s="9" cm="1">
        <f t="array" ref="H19">IF($A$4="2009/10",IF($A$5="All genders",'200910'!H17,IF($A$5="Male",'200910'!H36,IF($A$5="Female",'200910'!H55,'200910'!H74))),IF($A$5="All genders",SUMPRODUCT(('Data - fatalities'!$A$2:$A$933=FIRE0503a_raw!$A$4:$F$4)*('Data - fatalities'!$B$2:$B$933=FIRE0503a_raw!H$8)*('Data - fatalities'!$AD$2:$AD$933))+SUMPRODUCT(('Data - fatalities'!$A$2:$A$933=FIRE0503a_raw!$A$4:$F$4)*('Data - fatalities'!$B$2:$B$933=FIRE0503a_raw!H$8)*('Data - fatalities'!$AE$2:$AE$933))+SUMPRODUCT(('Data - fatalities'!$A$2:$A$933=FIRE0503a_raw!$A$4:$F$4)*('Data - fatalities'!$B$2:$B$933=FIRE0503a_raw!H$8)*('Data - fatalities'!$AF$2:$AF$933)),IF($A$5="Male",SUMPRODUCT(('Data - fatalities'!$A$2:$A$933=FIRE0503a_raw!$A$4:$F$4)*('Data - fatalities'!$B$2:$B$933=FIRE0503a_raw!H$8)*('Data - fatalities'!$AD$2:$AD$933)),IF($A$5="Female",SUMPRODUCT(('Data - fatalities'!$A$2:$A$933=FIRE0503a_raw!$A$4:$F$4)*('Data - fatalities'!$B$2:$B$933=FIRE0503a_raw!H$8)*('Data - fatalities'!$AE$2:$AE$933)),SUMPRODUCT(('Data - fatalities'!$A$2:$A$933=FIRE0503a_raw!$A$4:$F$4)*('Data - fatalities'!$B$2:$B$933=FIRE0503a_raw!H$8)*('Data - fatalities'!$AF$2:$AF$933))))))</f>
        <v>0</v>
      </c>
      <c r="I19" s="9" cm="1">
        <f t="array" ref="I19">IF($A$4="2009/10",IF($A$5="All genders",'200910'!I17,IF($A$5="Male",'200910'!I36,IF($A$5="Female",'200910'!I55,'200910'!I74))),IF($A$5="All genders",SUMPRODUCT(('Data - fatalities'!$A$2:$A$933=FIRE0503a_raw!$A$4:$F$4)*('Data - fatalities'!$B$2:$B$933=FIRE0503a_raw!I$8)*('Data - fatalities'!$AD$2:$AD$933))+SUMPRODUCT(('Data - fatalities'!$A$2:$A$933=FIRE0503a_raw!$A$4:$F$4)*('Data - fatalities'!$B$2:$B$933=FIRE0503a_raw!I$8)*('Data - fatalities'!$AE$2:$AE$933))+SUMPRODUCT(('Data - fatalities'!$A$2:$A$933=FIRE0503a_raw!$A$4:$F$4)*('Data - fatalities'!$B$2:$B$933=FIRE0503a_raw!I$8)*('Data - fatalities'!$AF$2:$AF$933)),IF($A$5="Male",SUMPRODUCT(('Data - fatalities'!$A$2:$A$933=FIRE0503a_raw!$A$4:$F$4)*('Data - fatalities'!$B$2:$B$933=FIRE0503a_raw!I$8)*('Data - fatalities'!$AD$2:$AD$933)),IF($A$5="Female",SUMPRODUCT(('Data - fatalities'!$A$2:$A$933=FIRE0503a_raw!$A$4:$F$4)*('Data - fatalities'!$B$2:$B$933=FIRE0503a_raw!I$8)*('Data - fatalities'!$AE$2:$AE$933)),SUMPRODUCT(('Data - fatalities'!$A$2:$A$933=FIRE0503a_raw!$A$4:$F$4)*('Data - fatalities'!$B$2:$B$933=FIRE0503a_raw!I$8)*('Data - fatalities'!$AF$2:$AF$933))))))</f>
        <v>1</v>
      </c>
      <c r="K19" s="13" t="s">
        <v>56</v>
      </c>
      <c r="L19" s="27">
        <f>IF($A$5="Not known","..",(IF($B19=0, "NA",$B19/SUMPRODUCT((PopData!$A$2:$A$998=$A$4)*(PopData!$B$2:$B$998=$A$5)*(PopData!$C$2:$C$998=$A19)*(PopData!$E$2:$E$998)))))</f>
        <v>16.438058536641147</v>
      </c>
    </row>
    <row r="20" spans="1:12" ht="15" thickBot="1">
      <c r="A20" s="16" t="s">
        <v>19</v>
      </c>
      <c r="B20" s="11">
        <f t="shared" si="1"/>
        <v>27</v>
      </c>
      <c r="C20" s="11">
        <f t="shared" si="2"/>
        <v>16</v>
      </c>
      <c r="D20" s="11" cm="1">
        <f t="array" ref="D20">IF($A$4="2009/10",IF($A$5="All genders",'200910'!D18,IF($A$5="Male",'200910'!D37,IF($A$5="Female",'200910'!D56,'200910'!D75))),IF($A$5="All genders",SUMPRODUCT(('Data - fatalities'!$A$2:$A$933=FIRE0503a_raw!$A$4:$F$4)*('Data - fatalities'!$B$2:$B$933=FIRE0503a_raw!D$8)*('Data - fatalities'!$AG$2:$AG$933))+SUMPRODUCT(('Data - fatalities'!$A$2:$A$933=FIRE0503a_raw!$A$4:$F$4)*('Data - fatalities'!$B$2:$B$933=FIRE0503a_raw!D$8)*('Data - fatalities'!$AH$2:$AH$933))+SUMPRODUCT(('Data - fatalities'!$A$2:$A$933=FIRE0503a_raw!$A$4:$F$4)*('Data - fatalities'!$B$2:$B$933=FIRE0503a_raw!D$8)*('Data - fatalities'!$AI$2:$AI$933)),IF($A$5="Male",SUMPRODUCT(('Data - fatalities'!$A$2:$A$933=FIRE0503a_raw!$A$4:$F$4)*('Data - fatalities'!$B$2:$B$933=FIRE0503a_raw!D$8)*('Data - fatalities'!$AG$2:$AG$933)),IF($A$5="Female",SUMPRODUCT(('Data - fatalities'!$A$2:$A$933=FIRE0503a_raw!$A$4:$F$4)*('Data - fatalities'!$B$2:$B$933=FIRE0503a_raw!D$8)*('Data - fatalities'!$AH$2:$AH$933)),SUMPRODUCT(('Data - fatalities'!$A$2:$A$933=FIRE0503a_raw!$A$4:$F$4)*('Data - fatalities'!$B$2:$B$933=FIRE0503a_raw!D$8)*('Data - fatalities'!$AI$2:$AI$933))))))</f>
        <v>16</v>
      </c>
      <c r="E20" s="11" cm="1">
        <f t="array" ref="E20">IF($A$4="2009/10",IF($A$5="All genders",'200910'!E18,IF($A$5="Male",'200910'!E37,IF($A$5="Female",'200910'!E56,'200910'!E75))),IF($A$5="All genders",SUMPRODUCT(('Data - fatalities'!$A$2:$A$933=FIRE0503a_raw!$A$4:$F$4)*('Data - fatalities'!$B$2:$B$933=FIRE0503a_raw!E$8)*('Data - fatalities'!$AG$2:$AG$933))+SUMPRODUCT(('Data - fatalities'!$A$2:$A$933=FIRE0503a_raw!$A$4:$F$4)*('Data - fatalities'!$B$2:$B$933=FIRE0503a_raw!E$8)*('Data - fatalities'!$AH$2:$AH$933))+SUMPRODUCT(('Data - fatalities'!$A$2:$A$933=FIRE0503a_raw!$A$4:$F$4)*('Data - fatalities'!$B$2:$B$933=FIRE0503a_raw!E$8)*('Data - fatalities'!$AI$2:$AI$933)),IF($A$5="Male",SUMPRODUCT(('Data - fatalities'!$A$2:$A$933=FIRE0503a_raw!$A$4:$F$4)*('Data - fatalities'!$B$2:$B$933=FIRE0503a_raw!E$8)*('Data - fatalities'!$AG$2:$AG$933)),IF($A$5="Female",SUMPRODUCT(('Data - fatalities'!$A$2:$A$933=FIRE0503a_raw!$A$4:$F$4)*('Data - fatalities'!$B$2:$B$933=FIRE0503a_raw!E$8)*('Data - fatalities'!$AH$2:$AH$933)),SUMPRODUCT(('Data - fatalities'!$A$2:$A$933=FIRE0503a_raw!$A$4:$F$4)*('Data - fatalities'!$B$2:$B$933=FIRE0503a_raw!E$8)*('Data - fatalities'!$AI$2:$AI$933))))))</f>
        <v>0</v>
      </c>
      <c r="F20" s="11" cm="1">
        <f t="array" ref="F20">IF($A$4="2009/10",IF($A$5="All genders",'200910'!F18,IF($A$5="Male",'200910'!F37,IF($A$5="Female",'200910'!F56,'200910'!F75))),IF($A$5="All genders",SUMPRODUCT(('Data - fatalities'!$A$2:$A$933=FIRE0503a_raw!$A$4:$F$4)*('Data - fatalities'!$B$2:$B$933=FIRE0503a_raw!F$8)*('Data - fatalities'!$AG$2:$AG$933))+SUMPRODUCT(('Data - fatalities'!$A$2:$A$933=FIRE0503a_raw!$A$4:$F$4)*('Data - fatalities'!$B$2:$B$933=FIRE0503a_raw!F$8)*('Data - fatalities'!$AH$2:$AH$933))+SUMPRODUCT(('Data - fatalities'!$A$2:$A$933=FIRE0503a_raw!$A$4:$F$4)*('Data - fatalities'!$B$2:$B$933=FIRE0503a_raw!F$8)*('Data - fatalities'!$AI$2:$AI$933)),IF($A$5="Male",SUMPRODUCT(('Data - fatalities'!$A$2:$A$933=FIRE0503a_raw!$A$4:$F$4)*('Data - fatalities'!$B$2:$B$933=FIRE0503a_raw!F$8)*('Data - fatalities'!$AG$2:$AG$933)),IF($A$5="Female",SUMPRODUCT(('Data - fatalities'!$A$2:$A$933=FIRE0503a_raw!$A$4:$F$4)*('Data - fatalities'!$B$2:$B$933=FIRE0503a_raw!F$8)*('Data - fatalities'!$AH$2:$AH$933)),SUMPRODUCT(('Data - fatalities'!$A$2:$A$933=FIRE0503a_raw!$A$4:$F$4)*('Data - fatalities'!$B$2:$B$933=FIRE0503a_raw!F$8)*('Data - fatalities'!$AI$2:$AI$933))))))</f>
        <v>0</v>
      </c>
      <c r="G20" s="11" cm="1">
        <f t="array" ref="G20">IF($A$4="2009/10",IF($A$5="All genders",'200910'!G18,IF($A$5="Male",'200910'!G37,IF($A$5="Female",'200910'!G56,'200910'!G75))),IF($A$5="All genders",SUMPRODUCT(('Data - fatalities'!$A$2:$A$933=FIRE0503a_raw!$A$4:$F$4)*('Data - fatalities'!$B$2:$B$933=FIRE0503a_raw!G$8)*('Data - fatalities'!$AG$2:$AG$933))+SUMPRODUCT(('Data - fatalities'!$A$2:$A$933=FIRE0503a_raw!$A$4:$F$4)*('Data - fatalities'!$B$2:$B$933=FIRE0503a_raw!G$8)*('Data - fatalities'!$AH$2:$AH$933))+SUMPRODUCT(('Data - fatalities'!$A$2:$A$933=FIRE0503a_raw!$A$4:$F$4)*('Data - fatalities'!$B$2:$B$933=FIRE0503a_raw!G$8)*('Data - fatalities'!$AI$2:$AI$933)),IF($A$5="Male",SUMPRODUCT(('Data - fatalities'!$A$2:$A$933=FIRE0503a_raw!$A$4:$F$4)*('Data - fatalities'!$B$2:$B$933=FIRE0503a_raw!G$8)*('Data - fatalities'!$AG$2:$AG$933)),IF($A$5="Female",SUMPRODUCT(('Data - fatalities'!$A$2:$A$933=FIRE0503a_raw!$A$4:$F$4)*('Data - fatalities'!$B$2:$B$933=FIRE0503a_raw!G$8)*('Data - fatalities'!$AH$2:$AH$933)),SUMPRODUCT(('Data - fatalities'!$A$2:$A$933=FIRE0503a_raw!$A$4:$F$4)*('Data - fatalities'!$B$2:$B$933=FIRE0503a_raw!G$8)*('Data - fatalities'!$AI$2:$AI$933))))))</f>
        <v>0</v>
      </c>
      <c r="H20" s="11" cm="1">
        <f t="array" ref="H20">IF($A$4="2009/10",IF($A$5="All genders",'200910'!H18,IF($A$5="Male",'200910'!H37,IF($A$5="Female",'200910'!H56,'200910'!H75))),IF($A$5="All genders",SUMPRODUCT(('Data - fatalities'!$A$2:$A$933=FIRE0503a_raw!$A$4:$F$4)*('Data - fatalities'!$B$2:$B$933=FIRE0503a_raw!H$8)*('Data - fatalities'!$AG$2:$AG$933))+SUMPRODUCT(('Data - fatalities'!$A$2:$A$933=FIRE0503a_raw!$A$4:$F$4)*('Data - fatalities'!$B$2:$B$933=FIRE0503a_raw!H$8)*('Data - fatalities'!$AH$2:$AH$933))+SUMPRODUCT(('Data - fatalities'!$A$2:$A$933=FIRE0503a_raw!$A$4:$F$4)*('Data - fatalities'!$B$2:$B$933=FIRE0503a_raw!H$8)*('Data - fatalities'!$AI$2:$AI$933)),IF($A$5="Male",SUMPRODUCT(('Data - fatalities'!$A$2:$A$933=FIRE0503a_raw!$A$4:$F$4)*('Data - fatalities'!$B$2:$B$933=FIRE0503a_raw!H$8)*('Data - fatalities'!$AG$2:$AG$933)),IF($A$5="Female",SUMPRODUCT(('Data - fatalities'!$A$2:$A$933=FIRE0503a_raw!$A$4:$F$4)*('Data - fatalities'!$B$2:$B$933=FIRE0503a_raw!H$8)*('Data - fatalities'!$AH$2:$AH$933)),SUMPRODUCT(('Data - fatalities'!$A$2:$A$933=FIRE0503a_raw!$A$4:$F$4)*('Data - fatalities'!$B$2:$B$933=FIRE0503a_raw!H$8)*('Data - fatalities'!$AI$2:$AI$933))))))</f>
        <v>9</v>
      </c>
      <c r="I20" s="11" cm="1">
        <f t="array" ref="I20">IF($A$4="2009/10",IF($A$5="All genders",'200910'!I18,IF($A$5="Male",'200910'!I37,IF($A$5="Female",'200910'!I56,'200910'!I75))),IF($A$5="All genders",SUMPRODUCT(('Data - fatalities'!$A$2:$A$933=FIRE0503a_raw!$A$4:$F$4)*('Data - fatalities'!$B$2:$B$933=FIRE0503a_raw!I$8)*('Data - fatalities'!$AG$2:$AG$933))+SUMPRODUCT(('Data - fatalities'!$A$2:$A$933=FIRE0503a_raw!$A$4:$F$4)*('Data - fatalities'!$B$2:$B$933=FIRE0503a_raw!I$8)*('Data - fatalities'!$AH$2:$AH$933))+SUMPRODUCT(('Data - fatalities'!$A$2:$A$933=FIRE0503a_raw!$A$4:$F$4)*('Data - fatalities'!$B$2:$B$933=FIRE0503a_raw!I$8)*('Data - fatalities'!$AI$2:$AI$933)),IF($A$5="Male",SUMPRODUCT(('Data - fatalities'!$A$2:$A$933=FIRE0503a_raw!$A$4:$F$4)*('Data - fatalities'!$B$2:$B$933=FIRE0503a_raw!I$8)*('Data - fatalities'!$AG$2:$AG$933)),IF($A$5="Female",SUMPRODUCT(('Data - fatalities'!$A$2:$A$933=FIRE0503a_raw!$A$4:$F$4)*('Data - fatalities'!$B$2:$B$933=FIRE0503a_raw!I$8)*('Data - fatalities'!$AH$2:$AH$933)),SUMPRODUCT(('Data - fatalities'!$A$2:$A$933=FIRE0503a_raw!$A$4:$F$4)*('Data - fatalities'!$B$2:$B$933=FIRE0503a_raw!I$8)*('Data - fatalities'!$AI$2:$AI$933))))))</f>
        <v>2</v>
      </c>
      <c r="K20" s="16" t="s">
        <v>19</v>
      </c>
      <c r="L20" s="25" t="s">
        <v>46</v>
      </c>
    </row>
    <row r="21" spans="1:12">
      <c r="B21" s="17"/>
      <c r="C21" s="33"/>
      <c r="D21" s="17"/>
      <c r="E21" s="33"/>
    </row>
    <row r="22" spans="1:12" ht="30" customHeight="1">
      <c r="A22" s="125"/>
      <c r="B22" s="125"/>
      <c r="C22" s="125"/>
      <c r="D22" s="125"/>
      <c r="E22" s="125"/>
      <c r="F22" s="125"/>
      <c r="G22" s="125"/>
      <c r="H22" s="125"/>
      <c r="I22" s="125"/>
      <c r="J22" s="125"/>
      <c r="K22" s="125"/>
      <c r="L22" s="125"/>
    </row>
    <row r="23" spans="1:12">
      <c r="A23" s="122"/>
      <c r="B23" s="122"/>
      <c r="C23" s="122"/>
      <c r="D23" s="122"/>
      <c r="E23" s="122"/>
      <c r="F23" s="122"/>
      <c r="G23" s="122"/>
      <c r="H23" s="122"/>
      <c r="I23" s="122"/>
      <c r="J23" s="122"/>
      <c r="K23" s="122"/>
      <c r="L23" s="122"/>
    </row>
    <row r="24" spans="1:12">
      <c r="A24" s="122"/>
      <c r="B24" s="122"/>
      <c r="C24" s="122"/>
      <c r="D24" s="122"/>
      <c r="E24" s="122"/>
      <c r="F24" s="122"/>
      <c r="G24" s="122"/>
      <c r="H24" s="122"/>
      <c r="I24" s="122"/>
      <c r="J24" s="122"/>
      <c r="K24" s="122"/>
      <c r="L24" s="122"/>
    </row>
    <row r="25" spans="1:12">
      <c r="A25" s="122"/>
      <c r="B25" s="122"/>
      <c r="C25" s="122"/>
      <c r="D25" s="122"/>
      <c r="E25" s="122"/>
      <c r="F25" s="122"/>
      <c r="G25" s="122"/>
      <c r="H25" s="122"/>
      <c r="I25" s="122"/>
      <c r="J25" s="122"/>
      <c r="K25" s="122"/>
      <c r="L25" s="122"/>
    </row>
    <row r="26" spans="1:12">
      <c r="A26" s="126"/>
      <c r="B26" s="126"/>
      <c r="C26" s="126"/>
      <c r="D26" s="126"/>
      <c r="E26" s="126"/>
      <c r="F26" s="126"/>
      <c r="G26" s="126"/>
      <c r="H26" s="126"/>
      <c r="I26" s="126"/>
      <c r="J26" s="126"/>
      <c r="K26" s="126"/>
      <c r="L26" s="126"/>
    </row>
    <row r="27" spans="1:12">
      <c r="A27" s="127"/>
      <c r="B27" s="127"/>
      <c r="C27" s="127"/>
      <c r="D27" s="127"/>
      <c r="E27" s="127"/>
      <c r="F27" s="127"/>
      <c r="G27" s="127"/>
      <c r="H27" s="127"/>
      <c r="I27" s="127"/>
      <c r="J27" s="35"/>
      <c r="K27" s="35"/>
      <c r="L27" s="35"/>
    </row>
    <row r="29" spans="1:12">
      <c r="A29" s="14"/>
    </row>
    <row r="30" spans="1:12" ht="45.75" customHeight="1">
      <c r="A30" s="126"/>
      <c r="B30" s="126"/>
      <c r="C30" s="126"/>
      <c r="D30" s="126"/>
      <c r="E30" s="126"/>
      <c r="F30" s="126"/>
      <c r="G30" s="126"/>
      <c r="H30" s="126"/>
      <c r="I30" s="126"/>
      <c r="J30" s="126"/>
      <c r="K30" s="126"/>
      <c r="L30" s="126"/>
    </row>
    <row r="32" spans="1:12">
      <c r="A32" s="128"/>
      <c r="B32" s="128"/>
      <c r="C32" s="128"/>
      <c r="D32" s="128"/>
      <c r="E32" s="128"/>
      <c r="F32" s="128"/>
      <c r="G32" s="128"/>
      <c r="H32" s="128"/>
      <c r="I32" s="128"/>
      <c r="J32" s="128"/>
      <c r="K32" s="128"/>
      <c r="L32" s="128"/>
    </row>
    <row r="34" spans="1:12">
      <c r="A34" s="122"/>
      <c r="B34" s="122"/>
      <c r="C34" s="122"/>
      <c r="D34" s="122"/>
      <c r="E34" s="122"/>
      <c r="F34" s="122"/>
      <c r="G34" s="122"/>
      <c r="H34" s="122"/>
      <c r="I34" s="122"/>
      <c r="J34" s="122"/>
      <c r="K34" s="122"/>
      <c r="L34" s="122"/>
    </row>
    <row r="35" spans="1:12">
      <c r="A35" s="129"/>
      <c r="B35" s="129"/>
      <c r="C35" s="129"/>
      <c r="D35" s="129"/>
      <c r="E35" s="129"/>
    </row>
    <row r="37" spans="1:12">
      <c r="A37" s="122"/>
      <c r="B37" s="122"/>
      <c r="C37" s="122"/>
      <c r="D37" s="122"/>
      <c r="E37" s="122"/>
      <c r="F37" s="122"/>
      <c r="G37" s="122"/>
      <c r="H37" s="122"/>
      <c r="I37" s="122"/>
      <c r="J37" s="122"/>
      <c r="K37" s="122"/>
      <c r="L37" s="122"/>
    </row>
    <row r="39" spans="1:12">
      <c r="A39" s="122"/>
      <c r="B39" s="122"/>
      <c r="C39" s="122"/>
      <c r="D39" s="122"/>
      <c r="J39" s="36"/>
      <c r="K39" s="130"/>
      <c r="L39" s="130"/>
    </row>
    <row r="40" spans="1:12">
      <c r="B40" s="131"/>
      <c r="C40" s="131"/>
      <c r="D40" s="131"/>
      <c r="J40" s="36"/>
      <c r="K40" s="132"/>
      <c r="L40" s="132"/>
    </row>
  </sheetData>
  <mergeCells count="18">
    <mergeCell ref="A35:E35"/>
    <mergeCell ref="A37:L37"/>
    <mergeCell ref="A39:D39"/>
    <mergeCell ref="K39:L39"/>
    <mergeCell ref="B40:D40"/>
    <mergeCell ref="K40:L40"/>
    <mergeCell ref="A34:L34"/>
    <mergeCell ref="A1:L1"/>
    <mergeCell ref="A4:F4"/>
    <mergeCell ref="A5:F5"/>
    <mergeCell ref="A22:L22"/>
    <mergeCell ref="A23:L23"/>
    <mergeCell ref="A24:L24"/>
    <mergeCell ref="A25:L25"/>
    <mergeCell ref="A26:L26"/>
    <mergeCell ref="A27:I27"/>
    <mergeCell ref="A30:L30"/>
    <mergeCell ref="A32:L32"/>
  </mergeCells>
  <pageMargins left="0.7" right="0.7" top="0.75" bottom="0.75" header="0.3" footer="0.3"/>
  <pageSetup paperSize="9" orientation="portrait" r:id="rId1"/>
  <ignoredErrors>
    <ignoredError sqref="C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8"/>
  <sheetViews>
    <sheetView zoomScaleNormal="100" workbookViewId="0">
      <pane ySplit="6" topLeftCell="A7" activePane="bottomLeft" state="frozen"/>
      <selection pane="bottomLeft"/>
    </sheetView>
  </sheetViews>
  <sheetFormatPr defaultColWidth="9.1796875" defaultRowHeight="14.5"/>
  <cols>
    <col min="1" max="1" width="13.81640625" style="1" customWidth="1"/>
    <col min="2" max="5" width="11.1796875" style="1" customWidth="1"/>
    <col min="6" max="6" width="12" style="1" customWidth="1"/>
    <col min="7" max="9" width="11.1796875" style="1" customWidth="1"/>
    <col min="10" max="10" width="8.81640625" style="1" customWidth="1"/>
    <col min="11" max="11" width="11.1796875" style="1" customWidth="1"/>
    <col min="12" max="12" width="18.1796875" style="1" customWidth="1"/>
    <col min="13" max="13" width="9.1796875" style="1"/>
    <col min="14" max="14" width="10.81640625" style="1" hidden="1" customWidth="1"/>
    <col min="15" max="15" width="7.54296875" style="1" hidden="1" customWidth="1"/>
    <col min="16" max="16384" width="9.1796875" style="1"/>
  </cols>
  <sheetData>
    <row r="1" spans="1:16" ht="18.75" customHeight="1">
      <c r="A1" s="82" t="s">
        <v>117</v>
      </c>
      <c r="B1" s="62"/>
      <c r="C1" s="62"/>
      <c r="D1" s="62"/>
      <c r="E1" s="62"/>
      <c r="F1" s="62"/>
      <c r="G1" s="62"/>
      <c r="H1" s="62"/>
      <c r="I1" s="62"/>
      <c r="J1" s="62"/>
      <c r="K1" s="62"/>
      <c r="L1" s="62"/>
      <c r="M1" s="3"/>
      <c r="N1" s="3"/>
      <c r="O1" s="1" t="s">
        <v>186</v>
      </c>
    </row>
    <row r="2" spans="1:16" s="54" customFormat="1" ht="30" customHeight="1">
      <c r="A2" s="76" t="s">
        <v>39</v>
      </c>
      <c r="C2" s="77"/>
      <c r="D2" s="77"/>
      <c r="E2" s="77"/>
      <c r="F2" s="77"/>
      <c r="G2" s="77"/>
      <c r="H2" s="77"/>
      <c r="I2" s="77"/>
      <c r="J2" s="77"/>
      <c r="K2" s="77"/>
      <c r="L2" s="77"/>
      <c r="M2" s="77"/>
      <c r="N2" s="77"/>
      <c r="O2" s="54" t="s">
        <v>185</v>
      </c>
    </row>
    <row r="3" spans="1:16">
      <c r="A3" s="64" t="s">
        <v>186</v>
      </c>
      <c r="B3" s="2"/>
      <c r="C3" s="2"/>
      <c r="D3" s="2"/>
      <c r="E3" s="2"/>
      <c r="F3" s="2"/>
      <c r="G3" s="2"/>
      <c r="H3" s="2"/>
      <c r="I3" s="2"/>
      <c r="J3" s="3"/>
      <c r="K3" s="3"/>
      <c r="L3" s="3"/>
      <c r="M3" s="3"/>
      <c r="N3"/>
      <c r="O3" s="1" t="s">
        <v>103</v>
      </c>
    </row>
    <row r="4" spans="1:16">
      <c r="A4" s="65" t="s">
        <v>72</v>
      </c>
      <c r="B4" s="2"/>
      <c r="C4" s="2"/>
      <c r="D4" s="2"/>
      <c r="E4" s="2"/>
      <c r="F4" s="2"/>
      <c r="G4" s="45"/>
      <c r="H4" s="45"/>
      <c r="I4" s="7"/>
      <c r="J4" s="3"/>
      <c r="K4" s="3"/>
      <c r="L4" s="3"/>
      <c r="M4" s="3"/>
      <c r="N4" s="1" t="s">
        <v>72</v>
      </c>
      <c r="O4" s="1" t="s">
        <v>74</v>
      </c>
    </row>
    <row r="5" spans="1:16" ht="30" customHeight="1" thickBot="1">
      <c r="A5" s="4"/>
      <c r="B5" s="5" t="s">
        <v>31</v>
      </c>
      <c r="C5" s="5"/>
      <c r="D5" s="5"/>
      <c r="E5" s="5"/>
      <c r="F5" s="5"/>
      <c r="G5" s="5"/>
      <c r="H5" s="5"/>
      <c r="I5" s="5"/>
      <c r="L5" s="24"/>
      <c r="N5" s="1" t="s">
        <v>13</v>
      </c>
      <c r="O5" s="1" t="s">
        <v>70</v>
      </c>
    </row>
    <row r="6" spans="1:16" ht="51.75" customHeight="1" thickBot="1">
      <c r="A6" s="12" t="s">
        <v>30</v>
      </c>
      <c r="B6" s="18" t="s">
        <v>0</v>
      </c>
      <c r="C6" s="19" t="s">
        <v>21</v>
      </c>
      <c r="D6" s="19" t="s">
        <v>62</v>
      </c>
      <c r="E6" s="19" t="s">
        <v>63</v>
      </c>
      <c r="F6" s="19" t="s">
        <v>64</v>
      </c>
      <c r="G6" s="19" t="s">
        <v>1</v>
      </c>
      <c r="H6" s="19" t="s">
        <v>9</v>
      </c>
      <c r="I6" s="19" t="s">
        <v>2</v>
      </c>
      <c r="K6" s="30" t="s">
        <v>30</v>
      </c>
      <c r="L6" s="31" t="s">
        <v>49</v>
      </c>
      <c r="N6" t="s">
        <v>12</v>
      </c>
      <c r="O6" s="1" t="s">
        <v>60</v>
      </c>
    </row>
    <row r="7" spans="1:16">
      <c r="A7" s="14" t="s">
        <v>0</v>
      </c>
      <c r="B7" s="15">
        <f>FIRE0503a_raw!B9</f>
        <v>259</v>
      </c>
      <c r="C7" s="15">
        <f>FIRE0503a_raw!C9</f>
        <v>203</v>
      </c>
      <c r="D7" s="15">
        <f>FIRE0503a_raw!D9</f>
        <v>193</v>
      </c>
      <c r="E7" s="15">
        <f>FIRE0503a_raw!E9</f>
        <v>7</v>
      </c>
      <c r="F7" s="15">
        <f>FIRE0503a_raw!F9</f>
        <v>3</v>
      </c>
      <c r="G7" s="15">
        <f>FIRE0503a_raw!G9</f>
        <v>15</v>
      </c>
      <c r="H7" s="15">
        <f>FIRE0503a_raw!H9</f>
        <v>22</v>
      </c>
      <c r="I7" s="15">
        <f>FIRE0503a_raw!I9</f>
        <v>19</v>
      </c>
      <c r="J7" s="15"/>
      <c r="K7" s="41" t="str">
        <f>FIRE0503a_raw!K9</f>
        <v>Total</v>
      </c>
      <c r="L7" s="42">
        <f>FIRE0503a_raw!L9</f>
        <v>4.7235666656113109</v>
      </c>
      <c r="M7" s="46"/>
      <c r="N7" t="s">
        <v>51</v>
      </c>
      <c r="O7" s="1" t="s">
        <v>55</v>
      </c>
      <c r="P7" s="46"/>
    </row>
    <row r="8" spans="1:16">
      <c r="A8" s="1" t="s">
        <v>15</v>
      </c>
      <c r="B8" s="15">
        <f>FIRE0503a_raw!B10</f>
        <v>2</v>
      </c>
      <c r="C8" s="9">
        <f>FIRE0503a_raw!C10</f>
        <v>0</v>
      </c>
      <c r="D8" s="9">
        <f>FIRE0503a_raw!D10</f>
        <v>0</v>
      </c>
      <c r="E8" s="9">
        <f>FIRE0503a_raw!E10</f>
        <v>0</v>
      </c>
      <c r="F8" s="9">
        <f>FIRE0503a_raw!F10</f>
        <v>0</v>
      </c>
      <c r="G8" s="9">
        <f>FIRE0503a_raw!G10</f>
        <v>1</v>
      </c>
      <c r="H8" s="9">
        <f>FIRE0503a_raw!H10</f>
        <v>0</v>
      </c>
      <c r="I8" s="9">
        <f>FIRE0503a_raw!I10</f>
        <v>1</v>
      </c>
      <c r="J8" s="15"/>
      <c r="K8" s="39" t="str">
        <f>FIRE0503a_raw!K10</f>
        <v>Under 1</v>
      </c>
      <c r="L8" s="43">
        <f>FIRE0503a_raw!L10</f>
        <v>3.4543030252785898</v>
      </c>
      <c r="O8" t="s">
        <v>50</v>
      </c>
      <c r="P8" s="46"/>
    </row>
    <row r="9" spans="1:16">
      <c r="A9" s="13" t="s">
        <v>25</v>
      </c>
      <c r="B9" s="15">
        <f>FIRE0503a_raw!B11</f>
        <v>4</v>
      </c>
      <c r="C9" s="9">
        <f>FIRE0503a_raw!C11</f>
        <v>4</v>
      </c>
      <c r="D9" s="9">
        <f>FIRE0503a_raw!D11</f>
        <v>4</v>
      </c>
      <c r="E9" s="9">
        <f>FIRE0503a_raw!E11</f>
        <v>0</v>
      </c>
      <c r="F9" s="9">
        <f>FIRE0503a_raw!F11</f>
        <v>0</v>
      </c>
      <c r="G9" s="9">
        <f>FIRE0503a_raw!G11</f>
        <v>0</v>
      </c>
      <c r="H9" s="9">
        <f>FIRE0503a_raw!H11</f>
        <v>0</v>
      </c>
      <c r="I9" s="9">
        <f>FIRE0503a_raw!I11</f>
        <v>0</v>
      </c>
      <c r="J9" s="15"/>
      <c r="K9" s="39" t="str">
        <f>FIRE0503a_raw!K11</f>
        <v>1 - 5</v>
      </c>
      <c r="L9" s="43">
        <f>FIRE0503a_raw!L11</f>
        <v>1.2671661413207038</v>
      </c>
      <c r="O9" s="1" t="s">
        <v>8</v>
      </c>
      <c r="P9" s="46"/>
    </row>
    <row r="10" spans="1:16">
      <c r="A10" s="13" t="s">
        <v>26</v>
      </c>
      <c r="B10" s="15">
        <f>FIRE0503a_raw!B12</f>
        <v>0</v>
      </c>
      <c r="C10" s="9">
        <f>FIRE0503a_raw!C12</f>
        <v>0</v>
      </c>
      <c r="D10" s="9">
        <f>FIRE0503a_raw!D12</f>
        <v>0</v>
      </c>
      <c r="E10" s="9">
        <f>FIRE0503a_raw!E12</f>
        <v>0</v>
      </c>
      <c r="F10" s="9">
        <f>FIRE0503a_raw!F12</f>
        <v>0</v>
      </c>
      <c r="G10" s="9">
        <f>FIRE0503a_raw!G12</f>
        <v>0</v>
      </c>
      <c r="H10" s="9">
        <f>FIRE0503a_raw!H12</f>
        <v>0</v>
      </c>
      <c r="I10" s="9">
        <f>FIRE0503a_raw!I12</f>
        <v>0</v>
      </c>
      <c r="J10" s="15"/>
      <c r="K10" s="39" t="str">
        <f>FIRE0503a_raw!K12</f>
        <v>6 - 10</v>
      </c>
      <c r="L10" s="43" t="str">
        <f>FIRE0503a_raw!L12</f>
        <v>NA</v>
      </c>
      <c r="O10" t="s">
        <v>7</v>
      </c>
      <c r="P10" s="46"/>
    </row>
    <row r="11" spans="1:16">
      <c r="A11" s="13" t="s">
        <v>16</v>
      </c>
      <c r="B11" s="15">
        <f>FIRE0503a_raw!B13</f>
        <v>3</v>
      </c>
      <c r="C11" s="9">
        <f>FIRE0503a_raw!C13</f>
        <v>2</v>
      </c>
      <c r="D11" s="9">
        <f>FIRE0503a_raw!D13</f>
        <v>2</v>
      </c>
      <c r="E11" s="9">
        <f>FIRE0503a_raw!E13</f>
        <v>0</v>
      </c>
      <c r="F11" s="9">
        <f>FIRE0503a_raw!F13</f>
        <v>0</v>
      </c>
      <c r="G11" s="9">
        <f>FIRE0503a_raw!G13</f>
        <v>0</v>
      </c>
      <c r="H11" s="9">
        <f>FIRE0503a_raw!H13</f>
        <v>0</v>
      </c>
      <c r="I11" s="9">
        <f>FIRE0503a_raw!I13</f>
        <v>1</v>
      </c>
      <c r="J11" s="15"/>
      <c r="K11" s="39" t="str">
        <f>FIRE0503a_raw!K13</f>
        <v>11 - 16</v>
      </c>
      <c r="L11" s="43">
        <f>FIRE0503a_raw!L13</f>
        <v>0.89208135068253136</v>
      </c>
      <c r="O11" t="s">
        <v>6</v>
      </c>
      <c r="P11" s="46"/>
    </row>
    <row r="12" spans="1:16">
      <c r="A12" s="13" t="s">
        <v>17</v>
      </c>
      <c r="B12" s="15">
        <f>FIRE0503a_raw!B14</f>
        <v>9</v>
      </c>
      <c r="C12" s="9">
        <f>FIRE0503a_raw!C14</f>
        <v>5</v>
      </c>
      <c r="D12" s="9">
        <f>FIRE0503a_raw!D14</f>
        <v>4</v>
      </c>
      <c r="E12" s="9">
        <f>FIRE0503a_raw!E14</f>
        <v>1</v>
      </c>
      <c r="F12" s="9">
        <f>FIRE0503a_raw!F14</f>
        <v>0</v>
      </c>
      <c r="G12" s="9">
        <f>FIRE0503a_raw!G14</f>
        <v>1</v>
      </c>
      <c r="H12" s="9">
        <f>FIRE0503a_raw!H14</f>
        <v>2</v>
      </c>
      <c r="I12" s="9">
        <f>FIRE0503a_raw!I14</f>
        <v>1</v>
      </c>
      <c r="J12" s="15"/>
      <c r="K12" s="39" t="str">
        <f>FIRE0503a_raw!K14</f>
        <v>17 - 24</v>
      </c>
      <c r="L12" s="43">
        <f>FIRE0503a_raw!L14</f>
        <v>1.5026968399287253</v>
      </c>
      <c r="O12" t="s">
        <v>5</v>
      </c>
      <c r="P12" s="46"/>
    </row>
    <row r="13" spans="1:16">
      <c r="A13" s="13" t="s">
        <v>27</v>
      </c>
      <c r="B13" s="15">
        <f>FIRE0503a_raw!B15</f>
        <v>15</v>
      </c>
      <c r="C13" s="9">
        <f>FIRE0503a_raw!C15</f>
        <v>7</v>
      </c>
      <c r="D13" s="9">
        <f>FIRE0503a_raw!D15</f>
        <v>6</v>
      </c>
      <c r="E13" s="9">
        <f>FIRE0503a_raw!E15</f>
        <v>1</v>
      </c>
      <c r="F13" s="9">
        <f>FIRE0503a_raw!F15</f>
        <v>0</v>
      </c>
      <c r="G13" s="9">
        <f>FIRE0503a_raw!G15</f>
        <v>1</v>
      </c>
      <c r="H13" s="9">
        <f>FIRE0503a_raw!H15</f>
        <v>5</v>
      </c>
      <c r="I13" s="9">
        <f>FIRE0503a_raw!I15</f>
        <v>2</v>
      </c>
      <c r="J13" s="15"/>
      <c r="K13" s="39" t="str">
        <f>FIRE0503a_raw!K15</f>
        <v>25 - 39</v>
      </c>
      <c r="L13" s="43">
        <f>FIRE0503a_raw!L15</f>
        <v>1.3085285178088115</v>
      </c>
      <c r="O13" t="s">
        <v>4</v>
      </c>
      <c r="P13" s="46"/>
    </row>
    <row r="14" spans="1:16">
      <c r="A14" s="13" t="s">
        <v>28</v>
      </c>
      <c r="B14" s="15">
        <f>FIRE0503a_raw!B16</f>
        <v>37</v>
      </c>
      <c r="C14" s="9">
        <f>FIRE0503a_raw!C16</f>
        <v>29</v>
      </c>
      <c r="D14" s="9">
        <f>FIRE0503a_raw!D16</f>
        <v>26</v>
      </c>
      <c r="E14" s="9">
        <f>FIRE0503a_raw!E16</f>
        <v>3</v>
      </c>
      <c r="F14" s="9">
        <f>FIRE0503a_raw!F16</f>
        <v>0</v>
      </c>
      <c r="G14" s="9">
        <f>FIRE0503a_raw!G16</f>
        <v>4</v>
      </c>
      <c r="H14" s="9">
        <f>FIRE0503a_raw!H16</f>
        <v>2</v>
      </c>
      <c r="I14" s="9">
        <f>FIRE0503a_raw!I16</f>
        <v>2</v>
      </c>
      <c r="J14" s="15"/>
      <c r="K14" s="39" t="str">
        <f>FIRE0503a_raw!K16</f>
        <v>40 - 54</v>
      </c>
      <c r="L14" s="43">
        <f>FIRE0503a_raw!L16</f>
        <v>3.3360968838600988</v>
      </c>
      <c r="O14" t="s">
        <v>3</v>
      </c>
      <c r="P14" s="46"/>
    </row>
    <row r="15" spans="1:16">
      <c r="A15" s="13" t="s">
        <v>29</v>
      </c>
      <c r="B15" s="15">
        <f>FIRE0503a_raw!B17</f>
        <v>41</v>
      </c>
      <c r="C15" s="9">
        <f>FIRE0503a_raw!C17</f>
        <v>32</v>
      </c>
      <c r="D15" s="9">
        <f>FIRE0503a_raw!D17</f>
        <v>31</v>
      </c>
      <c r="E15" s="9">
        <f>FIRE0503a_raw!E17</f>
        <v>1</v>
      </c>
      <c r="F15" s="9">
        <f>FIRE0503a_raw!F17</f>
        <v>0</v>
      </c>
      <c r="G15" s="9">
        <f>FIRE0503a_raw!G17</f>
        <v>2</v>
      </c>
      <c r="H15" s="9">
        <f>FIRE0503a_raw!H17</f>
        <v>2</v>
      </c>
      <c r="I15" s="9">
        <f>FIRE0503a_raw!I17</f>
        <v>5</v>
      </c>
      <c r="J15" s="15"/>
      <c r="K15" s="39" t="str">
        <f>FIRE0503a_raw!K17</f>
        <v>55 - 64</v>
      </c>
      <c r="L15" s="43">
        <f>FIRE0503a_raw!L17</f>
        <v>5.8054190613430317</v>
      </c>
      <c r="P15" s="46"/>
    </row>
    <row r="16" spans="1:16">
      <c r="A16" s="13" t="s">
        <v>18</v>
      </c>
      <c r="B16" s="15">
        <f>FIRE0503a_raw!B18</f>
        <v>75</v>
      </c>
      <c r="C16" s="9">
        <f>FIRE0503a_raw!C18</f>
        <v>66</v>
      </c>
      <c r="D16" s="9">
        <f>FIRE0503a_raw!D18</f>
        <v>62</v>
      </c>
      <c r="E16" s="9">
        <f>FIRE0503a_raw!E18</f>
        <v>1</v>
      </c>
      <c r="F16" s="9">
        <f>FIRE0503a_raw!F18</f>
        <v>3</v>
      </c>
      <c r="G16" s="9">
        <f>FIRE0503a_raw!G18</f>
        <v>3</v>
      </c>
      <c r="H16" s="9">
        <f>FIRE0503a_raw!H18</f>
        <v>2</v>
      </c>
      <c r="I16" s="9">
        <f>FIRE0503a_raw!I18</f>
        <v>4</v>
      </c>
      <c r="J16" s="15"/>
      <c r="K16" s="39" t="str">
        <f>FIRE0503a_raw!K18</f>
        <v>65 - 79</v>
      </c>
      <c r="L16" s="43">
        <f>FIRE0503a_raw!L18</f>
        <v>9.8646270651432353</v>
      </c>
      <c r="P16" s="46"/>
    </row>
    <row r="17" spans="1:16">
      <c r="A17" s="13" t="s">
        <v>56</v>
      </c>
      <c r="B17" s="15">
        <f>FIRE0503a_raw!B19</f>
        <v>46</v>
      </c>
      <c r="C17" s="9">
        <f>FIRE0503a_raw!C19</f>
        <v>42</v>
      </c>
      <c r="D17" s="9">
        <f>FIRE0503a_raw!D19</f>
        <v>42</v>
      </c>
      <c r="E17" s="9">
        <f>FIRE0503a_raw!E19</f>
        <v>0</v>
      </c>
      <c r="F17" s="9">
        <f>FIRE0503a_raw!F19</f>
        <v>0</v>
      </c>
      <c r="G17" s="9">
        <f>FIRE0503a_raw!G19</f>
        <v>3</v>
      </c>
      <c r="H17" s="9">
        <f>FIRE0503a_raw!H19</f>
        <v>0</v>
      </c>
      <c r="I17" s="9">
        <f>FIRE0503a_raw!I19</f>
        <v>1</v>
      </c>
      <c r="J17" s="15"/>
      <c r="K17" s="39" t="str">
        <f>FIRE0503a_raw!K19</f>
        <v>80 and over</v>
      </c>
      <c r="L17" s="43">
        <f>FIRE0503a_raw!L19</f>
        <v>16.438058536641147</v>
      </c>
      <c r="M17" s="33"/>
      <c r="P17" s="46"/>
    </row>
    <row r="18" spans="1:16" ht="15" customHeight="1" thickBot="1">
      <c r="A18" s="16" t="s">
        <v>19</v>
      </c>
      <c r="B18" s="37">
        <f>FIRE0503a_raw!B20</f>
        <v>27</v>
      </c>
      <c r="C18" s="38">
        <f>FIRE0503a_raw!C20</f>
        <v>16</v>
      </c>
      <c r="D18" s="38">
        <f>FIRE0503a_raw!D20</f>
        <v>16</v>
      </c>
      <c r="E18" s="38">
        <f>FIRE0503a_raw!E20</f>
        <v>0</v>
      </c>
      <c r="F18" s="38">
        <f>FIRE0503a_raw!F20</f>
        <v>0</v>
      </c>
      <c r="G18" s="38">
        <f>FIRE0503a_raw!G20</f>
        <v>0</v>
      </c>
      <c r="H18" s="38">
        <f>FIRE0503a_raw!H20</f>
        <v>9</v>
      </c>
      <c r="I18" s="38">
        <f>FIRE0503a_raw!I20</f>
        <v>2</v>
      </c>
      <c r="J18" s="37"/>
      <c r="K18" s="40" t="str">
        <f>FIRE0503a_raw!K20</f>
        <v>Unspecified</v>
      </c>
      <c r="L18" s="44" t="str">
        <f>FIRE0503a_raw!L20</f>
        <v>..</v>
      </c>
      <c r="P18" s="46"/>
    </row>
    <row r="19" spans="1:16" ht="40" customHeight="1">
      <c r="A19" s="117" t="s">
        <v>306</v>
      </c>
      <c r="B19" s="15"/>
      <c r="C19" s="9"/>
      <c r="D19" s="9"/>
      <c r="E19" s="9"/>
      <c r="F19" s="9"/>
      <c r="G19" s="9"/>
      <c r="H19" s="9"/>
      <c r="I19" s="9"/>
      <c r="J19" s="15"/>
      <c r="K19" s="39"/>
      <c r="L19" s="43"/>
      <c r="P19" s="46"/>
    </row>
    <row r="20" spans="1:16" ht="14" customHeight="1">
      <c r="A20" s="125" t="s">
        <v>61</v>
      </c>
      <c r="B20" s="125"/>
      <c r="C20" s="125"/>
      <c r="D20" s="125"/>
      <c r="E20" s="125"/>
      <c r="F20" s="125"/>
      <c r="G20" s="125"/>
      <c r="H20" s="125"/>
      <c r="I20" s="125"/>
      <c r="J20" s="125"/>
      <c r="K20" s="125"/>
      <c r="L20" s="125"/>
    </row>
    <row r="21" spans="1:16">
      <c r="A21" s="54" t="s">
        <v>53</v>
      </c>
      <c r="B21" s="54"/>
      <c r="C21" s="54"/>
      <c r="D21" s="54"/>
      <c r="E21" s="54"/>
      <c r="F21" s="54"/>
      <c r="G21" s="54"/>
      <c r="H21" s="54"/>
      <c r="I21" s="54"/>
      <c r="J21" s="54"/>
      <c r="K21" s="54"/>
      <c r="L21" s="54"/>
    </row>
    <row r="22" spans="1:16">
      <c r="A22" s="54" t="s">
        <v>52</v>
      </c>
      <c r="B22" s="54"/>
      <c r="C22" s="54"/>
      <c r="D22" s="54"/>
      <c r="E22" s="54"/>
      <c r="F22" s="54"/>
      <c r="G22" s="54"/>
      <c r="H22" s="54"/>
      <c r="I22" s="54"/>
      <c r="J22" s="54"/>
      <c r="K22" s="54"/>
      <c r="L22" s="54"/>
    </row>
    <row r="23" spans="1:16">
      <c r="A23" s="54" t="s">
        <v>54</v>
      </c>
      <c r="B23" s="54"/>
      <c r="C23" s="54"/>
      <c r="D23" s="54"/>
      <c r="E23" s="54"/>
      <c r="F23" s="54"/>
      <c r="G23" s="54"/>
      <c r="H23" s="54"/>
      <c r="I23" s="54"/>
      <c r="J23" s="54"/>
      <c r="K23" s="54"/>
      <c r="L23" s="54"/>
    </row>
    <row r="24" spans="1:16" ht="15" customHeight="1">
      <c r="A24" s="63" t="s">
        <v>68</v>
      </c>
      <c r="B24" s="63"/>
      <c r="C24" s="63"/>
      <c r="D24" s="63"/>
      <c r="E24" s="63"/>
      <c r="F24" s="63"/>
      <c r="G24" s="63"/>
      <c r="H24" s="63"/>
      <c r="I24" s="63"/>
      <c r="J24" s="63"/>
      <c r="K24" s="63"/>
      <c r="L24" s="63"/>
    </row>
    <row r="25" spans="1:16">
      <c r="A25" s="59" t="s">
        <v>48</v>
      </c>
      <c r="B25" s="59"/>
      <c r="C25" s="59"/>
      <c r="D25" s="59"/>
      <c r="E25" s="59"/>
      <c r="F25" s="59"/>
      <c r="G25" s="59"/>
      <c r="H25" s="59"/>
      <c r="I25" s="59"/>
      <c r="J25" s="28"/>
      <c r="K25" s="28"/>
      <c r="L25" s="28"/>
    </row>
    <row r="26" spans="1:16" ht="25" customHeight="1">
      <c r="A26" s="14" t="s">
        <v>32</v>
      </c>
    </row>
    <row r="27" spans="1:16">
      <c r="A27" s="1" t="s">
        <v>109</v>
      </c>
      <c r="B27" s="20"/>
      <c r="C27" s="20"/>
      <c r="D27" s="20"/>
      <c r="E27" s="20"/>
      <c r="F27" s="20"/>
      <c r="G27" s="20"/>
      <c r="H27" s="20"/>
      <c r="I27" s="20"/>
      <c r="J27" s="20"/>
      <c r="K27" s="20"/>
      <c r="L27" s="20"/>
    </row>
    <row r="28" spans="1:16">
      <c r="A28" s="63" t="s">
        <v>110</v>
      </c>
    </row>
    <row r="29" spans="1:16" ht="25" customHeight="1">
      <c r="A29" s="68" t="s">
        <v>111</v>
      </c>
      <c r="B29" s="57"/>
      <c r="C29" s="57"/>
      <c r="D29" s="57"/>
      <c r="E29" s="57"/>
      <c r="F29" s="57"/>
      <c r="G29" s="57"/>
      <c r="H29" s="57"/>
      <c r="I29" s="57"/>
      <c r="J29" s="57"/>
      <c r="K29" s="57"/>
      <c r="L29" s="57"/>
    </row>
    <row r="30" spans="1:16" ht="25" customHeight="1">
      <c r="A30" s="34" t="s">
        <v>305</v>
      </c>
    </row>
    <row r="31" spans="1:16" ht="25" customHeight="1">
      <c r="A31" s="1" t="s">
        <v>35</v>
      </c>
      <c r="B31" s="54"/>
      <c r="C31" s="54"/>
      <c r="D31" s="54"/>
      <c r="E31" s="54"/>
      <c r="F31" s="54"/>
      <c r="G31" s="54"/>
      <c r="H31" s="54"/>
      <c r="I31" s="54"/>
      <c r="J31" s="54"/>
      <c r="K31" s="54"/>
      <c r="L31" s="54"/>
    </row>
    <row r="32" spans="1:16">
      <c r="A32" s="55" t="s">
        <v>38</v>
      </c>
      <c r="B32" s="58"/>
      <c r="C32" s="58"/>
      <c r="D32" s="58"/>
      <c r="E32" s="58"/>
    </row>
    <row r="33" spans="1:12" ht="34.5" customHeight="1">
      <c r="A33" s="75" t="s">
        <v>33</v>
      </c>
    </row>
    <row r="34" spans="1:12" ht="37" customHeight="1">
      <c r="A34" s="1" t="s">
        <v>34</v>
      </c>
      <c r="B34" s="54"/>
      <c r="C34" s="54"/>
      <c r="D34" s="54"/>
      <c r="E34" s="54"/>
      <c r="F34" s="54"/>
      <c r="G34" s="54"/>
      <c r="H34" s="54"/>
      <c r="I34" s="54"/>
      <c r="J34" s="54"/>
      <c r="K34" s="54"/>
      <c r="L34" s="54"/>
    </row>
    <row r="35" spans="1:12">
      <c r="A35" s="55" t="s">
        <v>112</v>
      </c>
    </row>
    <row r="36" spans="1:12">
      <c r="A36" s="77" t="s">
        <v>116</v>
      </c>
      <c r="B36" s="54"/>
      <c r="C36" s="54"/>
      <c r="D36" s="54"/>
      <c r="J36" s="70"/>
      <c r="K36" s="55"/>
      <c r="L36" s="69"/>
    </row>
    <row r="37" spans="1:12">
      <c r="B37" s="55"/>
      <c r="C37" s="55"/>
      <c r="D37" s="55"/>
      <c r="J37" s="70"/>
      <c r="K37" s="54"/>
      <c r="L37" s="69"/>
    </row>
    <row r="38" spans="1:12">
      <c r="A38" s="3"/>
    </row>
  </sheetData>
  <mergeCells count="1">
    <mergeCell ref="A20:L20"/>
  </mergeCells>
  <dataValidations count="2">
    <dataValidation type="list" allowBlank="1" showInputMessage="1" showErrorMessage="1" sqref="A4" xr:uid="{00000000-0002-0000-0100-000000000000}">
      <formula1>$N$4:$N$7</formula1>
    </dataValidation>
    <dataValidation type="list" allowBlank="1" showInputMessage="1" showErrorMessage="1" sqref="A3" xr:uid="{00000000-0002-0000-0100-000001000000}">
      <formula1>$O$1:$O$14</formula1>
    </dataValidation>
  </dataValidations>
  <hyperlinks>
    <hyperlink ref="A25" r:id="rId1" xr:uid="{00000000-0004-0000-0100-000002000000}"/>
    <hyperlink ref="A33" r:id="rId2" xr:uid="{20A48DDB-9C2F-46D8-8D61-79C83E050285}"/>
    <hyperlink ref="A35" r:id="rId3" xr:uid="{65B6711F-9985-493E-B30F-592E57C266EA}"/>
    <hyperlink ref="A32" r:id="rId4" xr:uid="{A00AA6EC-D410-4F39-8EF0-4CA852C96BE3}"/>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79"/>
  <sheetViews>
    <sheetView workbookViewId="0"/>
  </sheetViews>
  <sheetFormatPr defaultColWidth="9.1796875" defaultRowHeight="14.5"/>
  <cols>
    <col min="1" max="1" width="16.1796875" style="79" bestFit="1" customWidth="1"/>
    <col min="2" max="2" width="29.1796875" style="79" bestFit="1" customWidth="1"/>
    <col min="3" max="3" width="28.81640625" style="79" bestFit="1" customWidth="1"/>
    <col min="4" max="4" width="31" style="79" bestFit="1" customWidth="1"/>
    <col min="5" max="5" width="34.1796875" style="80" bestFit="1" customWidth="1"/>
    <col min="6" max="6" width="26.54296875" style="78" bestFit="1" customWidth="1"/>
    <col min="7" max="7" width="28.81640625" style="78" bestFit="1" customWidth="1"/>
    <col min="8" max="8" width="32" style="78" bestFit="1" customWidth="1"/>
    <col min="9" max="9" width="27.54296875" style="78" bestFit="1" customWidth="1"/>
    <col min="10" max="10" width="29.81640625" style="78" bestFit="1" customWidth="1"/>
    <col min="11" max="11" width="33" style="78" bestFit="1" customWidth="1"/>
    <col min="12" max="12" width="28.54296875" style="78" bestFit="1" customWidth="1"/>
    <col min="13" max="13" width="30.81640625" style="78" bestFit="1" customWidth="1"/>
    <col min="14" max="14" width="34.1796875" style="78" bestFit="1" customWidth="1"/>
    <col min="15" max="15" width="28.54296875" style="78" bestFit="1" customWidth="1"/>
    <col min="16" max="16" width="30.81640625" style="78" bestFit="1" customWidth="1"/>
    <col min="17" max="17" width="34.1796875" style="78" bestFit="1" customWidth="1"/>
    <col min="18" max="18" width="28.54296875" style="78" bestFit="1" customWidth="1"/>
    <col min="19" max="19" width="30.81640625" style="78" bestFit="1" customWidth="1"/>
    <col min="20" max="20" width="34.1796875" style="78" bestFit="1" customWidth="1"/>
    <col min="21" max="21" width="28.54296875" style="78" bestFit="1" customWidth="1"/>
    <col min="22" max="22" width="30.81640625" style="78" bestFit="1" customWidth="1"/>
    <col min="23" max="23" width="34.1796875" style="78" bestFit="1" customWidth="1"/>
    <col min="24" max="24" width="28.54296875" style="78" bestFit="1" customWidth="1"/>
    <col min="25" max="25" width="30.81640625" style="78" bestFit="1" customWidth="1"/>
    <col min="26" max="26" width="34.1796875" style="78" bestFit="1" customWidth="1"/>
    <col min="27" max="27" width="28.54296875" style="78" bestFit="1" customWidth="1"/>
    <col min="28" max="28" width="30.81640625" style="78" bestFit="1" customWidth="1"/>
    <col min="29" max="29" width="34.1796875" style="78" bestFit="1" customWidth="1"/>
    <col min="30" max="30" width="28" style="78" bestFit="1" customWidth="1"/>
    <col min="31" max="31" width="30.1796875" style="78" bestFit="1" customWidth="1"/>
    <col min="32" max="32" width="33.453125" style="78" bestFit="1" customWidth="1"/>
    <col min="33" max="33" width="31.81640625" style="78" bestFit="1" customWidth="1"/>
    <col min="34" max="34" width="34" style="78" bestFit="1" customWidth="1"/>
    <col min="35" max="35" width="37.1796875" style="78" bestFit="1" customWidth="1"/>
    <col min="36" max="16384" width="9.1796875" style="78"/>
  </cols>
  <sheetData>
    <row r="1" spans="1:35">
      <c r="A1" s="121" t="s">
        <v>11</v>
      </c>
      <c r="B1" s="121" t="s">
        <v>118</v>
      </c>
      <c r="C1" s="121" t="s">
        <v>119</v>
      </c>
      <c r="D1" s="121" t="s">
        <v>120</v>
      </c>
      <c r="E1" s="121" t="s">
        <v>121</v>
      </c>
      <c r="F1" s="121" t="s">
        <v>122</v>
      </c>
      <c r="G1" s="121" t="s">
        <v>123</v>
      </c>
      <c r="H1" s="121" t="s">
        <v>124</v>
      </c>
      <c r="I1" s="121" t="s">
        <v>125</v>
      </c>
      <c r="J1" s="121" t="s">
        <v>126</v>
      </c>
      <c r="K1" s="121" t="s">
        <v>127</v>
      </c>
      <c r="L1" s="121" t="s">
        <v>128</v>
      </c>
      <c r="M1" s="121" t="s">
        <v>129</v>
      </c>
      <c r="N1" s="121" t="s">
        <v>130</v>
      </c>
      <c r="O1" s="121" t="s">
        <v>131</v>
      </c>
      <c r="P1" s="121" t="s">
        <v>132</v>
      </c>
      <c r="Q1" s="121" t="s">
        <v>133</v>
      </c>
      <c r="R1" s="121" t="s">
        <v>134</v>
      </c>
      <c r="S1" s="121" t="s">
        <v>135</v>
      </c>
      <c r="T1" s="121" t="s">
        <v>136</v>
      </c>
      <c r="U1" s="121" t="s">
        <v>137</v>
      </c>
      <c r="V1" s="121" t="s">
        <v>138</v>
      </c>
      <c r="W1" s="121" t="s">
        <v>139</v>
      </c>
      <c r="X1" s="121" t="s">
        <v>140</v>
      </c>
      <c r="Y1" s="121" t="s">
        <v>141</v>
      </c>
      <c r="Z1" s="121" t="s">
        <v>142</v>
      </c>
      <c r="AA1" s="121" t="s">
        <v>143</v>
      </c>
      <c r="AB1" s="121" t="s">
        <v>144</v>
      </c>
      <c r="AC1" s="121" t="s">
        <v>145</v>
      </c>
      <c r="AD1" s="121" t="s">
        <v>146</v>
      </c>
      <c r="AE1" s="121" t="s">
        <v>147</v>
      </c>
      <c r="AF1" s="121" t="s">
        <v>148</v>
      </c>
      <c r="AG1" s="121" t="s">
        <v>149</v>
      </c>
      <c r="AH1" s="121" t="s">
        <v>150</v>
      </c>
      <c r="AI1" s="121" t="s">
        <v>151</v>
      </c>
    </row>
    <row r="2" spans="1:35">
      <c r="A2" s="83" t="s">
        <v>4</v>
      </c>
      <c r="B2" s="83" t="s">
        <v>23</v>
      </c>
      <c r="C2" s="116">
        <v>0</v>
      </c>
      <c r="D2" s="116">
        <v>0</v>
      </c>
      <c r="E2" s="116">
        <v>0</v>
      </c>
      <c r="F2" s="116">
        <v>0</v>
      </c>
      <c r="G2" s="116">
        <v>0</v>
      </c>
      <c r="H2" s="116">
        <v>0</v>
      </c>
      <c r="I2" s="116">
        <v>0</v>
      </c>
      <c r="J2" s="116">
        <v>0</v>
      </c>
      <c r="K2" s="116">
        <v>0</v>
      </c>
      <c r="L2" s="116">
        <v>0</v>
      </c>
      <c r="M2" s="116">
        <v>0</v>
      </c>
      <c r="N2" s="116">
        <v>0</v>
      </c>
      <c r="O2" s="116">
        <v>0</v>
      </c>
      <c r="P2" s="116">
        <v>0</v>
      </c>
      <c r="Q2" s="116">
        <v>0</v>
      </c>
      <c r="R2" s="116">
        <v>1</v>
      </c>
      <c r="S2" s="116">
        <v>0</v>
      </c>
      <c r="T2" s="116">
        <v>0</v>
      </c>
      <c r="U2" s="116">
        <v>3</v>
      </c>
      <c r="V2" s="116">
        <v>0</v>
      </c>
      <c r="W2" s="116">
        <v>0</v>
      </c>
      <c r="X2" s="116">
        <v>1</v>
      </c>
      <c r="Y2" s="116">
        <v>1</v>
      </c>
      <c r="Z2" s="116">
        <v>0</v>
      </c>
      <c r="AA2" s="116">
        <v>3</v>
      </c>
      <c r="AB2" s="116">
        <v>0</v>
      </c>
      <c r="AC2" s="116">
        <v>0</v>
      </c>
      <c r="AD2" s="116">
        <v>0</v>
      </c>
      <c r="AE2" s="116">
        <v>0</v>
      </c>
      <c r="AF2" s="116">
        <v>0</v>
      </c>
      <c r="AG2" s="116">
        <v>0</v>
      </c>
      <c r="AH2" s="116">
        <v>0</v>
      </c>
      <c r="AI2" s="116">
        <v>0</v>
      </c>
    </row>
    <row r="3" spans="1:35">
      <c r="A3" s="83" t="s">
        <v>4</v>
      </c>
      <c r="B3" s="83" t="s">
        <v>24</v>
      </c>
      <c r="C3" s="116">
        <v>0</v>
      </c>
      <c r="D3" s="116">
        <v>0</v>
      </c>
      <c r="E3" s="116">
        <v>0</v>
      </c>
      <c r="F3" s="116">
        <v>0</v>
      </c>
      <c r="G3" s="116">
        <v>0</v>
      </c>
      <c r="H3" s="116">
        <v>0</v>
      </c>
      <c r="I3" s="116">
        <v>0</v>
      </c>
      <c r="J3" s="116">
        <v>0</v>
      </c>
      <c r="K3" s="116">
        <v>0</v>
      </c>
      <c r="L3" s="116">
        <v>0</v>
      </c>
      <c r="M3" s="116">
        <v>0</v>
      </c>
      <c r="N3" s="116">
        <v>0</v>
      </c>
      <c r="O3" s="116">
        <v>1</v>
      </c>
      <c r="P3" s="116">
        <v>0</v>
      </c>
      <c r="Q3" s="116">
        <v>0</v>
      </c>
      <c r="R3" s="116">
        <v>0</v>
      </c>
      <c r="S3" s="116">
        <v>1</v>
      </c>
      <c r="T3" s="116">
        <v>0</v>
      </c>
      <c r="U3" s="116">
        <v>1</v>
      </c>
      <c r="V3" s="116">
        <v>0</v>
      </c>
      <c r="W3" s="116">
        <v>0</v>
      </c>
      <c r="X3" s="116">
        <v>0</v>
      </c>
      <c r="Y3" s="116">
        <v>0</v>
      </c>
      <c r="Z3" s="116">
        <v>0</v>
      </c>
      <c r="AA3" s="116">
        <v>0</v>
      </c>
      <c r="AB3" s="116">
        <v>1</v>
      </c>
      <c r="AC3" s="116">
        <v>0</v>
      </c>
      <c r="AD3" s="116">
        <v>1</v>
      </c>
      <c r="AE3" s="116">
        <v>1</v>
      </c>
      <c r="AF3" s="116">
        <v>0</v>
      </c>
      <c r="AG3" s="116">
        <v>0</v>
      </c>
      <c r="AH3" s="116">
        <v>0</v>
      </c>
      <c r="AI3" s="116">
        <v>0</v>
      </c>
    </row>
    <row r="4" spans="1:35">
      <c r="A4" s="83" t="s">
        <v>4</v>
      </c>
      <c r="B4" s="83" t="s">
        <v>22</v>
      </c>
      <c r="C4" s="116">
        <v>0</v>
      </c>
      <c r="D4" s="116">
        <v>0</v>
      </c>
      <c r="E4" s="116">
        <v>0</v>
      </c>
      <c r="F4" s="116">
        <v>5</v>
      </c>
      <c r="G4" s="116">
        <v>4</v>
      </c>
      <c r="H4" s="116">
        <v>0</v>
      </c>
      <c r="I4" s="116">
        <v>5</v>
      </c>
      <c r="J4" s="116">
        <v>2</v>
      </c>
      <c r="K4" s="116">
        <v>0</v>
      </c>
      <c r="L4" s="116">
        <v>0</v>
      </c>
      <c r="M4" s="116">
        <v>0</v>
      </c>
      <c r="N4" s="116">
        <v>0</v>
      </c>
      <c r="O4" s="116">
        <v>3</v>
      </c>
      <c r="P4" s="116">
        <v>2</v>
      </c>
      <c r="Q4" s="116">
        <v>0</v>
      </c>
      <c r="R4" s="116">
        <v>20</v>
      </c>
      <c r="S4" s="116">
        <v>7</v>
      </c>
      <c r="T4" s="116">
        <v>0</v>
      </c>
      <c r="U4" s="116">
        <v>23</v>
      </c>
      <c r="V4" s="116">
        <v>25</v>
      </c>
      <c r="W4" s="116">
        <v>0</v>
      </c>
      <c r="X4" s="116">
        <v>19</v>
      </c>
      <c r="Y4" s="116">
        <v>16</v>
      </c>
      <c r="Z4" s="116">
        <v>0</v>
      </c>
      <c r="AA4" s="116">
        <v>27</v>
      </c>
      <c r="AB4" s="116">
        <v>22</v>
      </c>
      <c r="AC4" s="116">
        <v>0</v>
      </c>
      <c r="AD4" s="116">
        <v>25</v>
      </c>
      <c r="AE4" s="116">
        <v>34</v>
      </c>
      <c r="AF4" s="116">
        <v>0</v>
      </c>
      <c r="AG4" s="116">
        <v>0</v>
      </c>
      <c r="AH4" s="116">
        <v>0</v>
      </c>
      <c r="AI4" s="116">
        <v>0</v>
      </c>
    </row>
    <row r="5" spans="1:35">
      <c r="A5" s="83" t="s">
        <v>4</v>
      </c>
      <c r="B5" s="83" t="s">
        <v>1</v>
      </c>
      <c r="C5" s="116">
        <v>0</v>
      </c>
      <c r="D5" s="116">
        <v>0</v>
      </c>
      <c r="E5" s="116">
        <v>0</v>
      </c>
      <c r="F5" s="116">
        <v>0</v>
      </c>
      <c r="G5" s="116">
        <v>0</v>
      </c>
      <c r="H5" s="116">
        <v>0</v>
      </c>
      <c r="I5" s="116">
        <v>0</v>
      </c>
      <c r="J5" s="116">
        <v>0</v>
      </c>
      <c r="K5" s="116">
        <v>0</v>
      </c>
      <c r="L5" s="116">
        <v>0</v>
      </c>
      <c r="M5" s="116">
        <v>0</v>
      </c>
      <c r="N5" s="116">
        <v>0</v>
      </c>
      <c r="O5" s="116">
        <v>2</v>
      </c>
      <c r="P5" s="116">
        <v>0</v>
      </c>
      <c r="Q5" s="116">
        <v>0</v>
      </c>
      <c r="R5" s="116">
        <v>4</v>
      </c>
      <c r="S5" s="116">
        <v>0</v>
      </c>
      <c r="T5" s="116">
        <v>0</v>
      </c>
      <c r="U5" s="116">
        <v>6</v>
      </c>
      <c r="V5" s="116">
        <v>0</v>
      </c>
      <c r="W5" s="116">
        <v>0</v>
      </c>
      <c r="X5" s="116">
        <v>1</v>
      </c>
      <c r="Y5" s="116">
        <v>1</v>
      </c>
      <c r="Z5" s="116">
        <v>0</v>
      </c>
      <c r="AA5" s="116">
        <v>1</v>
      </c>
      <c r="AB5" s="116">
        <v>0</v>
      </c>
      <c r="AC5" s="116">
        <v>0</v>
      </c>
      <c r="AD5" s="116">
        <v>0</v>
      </c>
      <c r="AE5" s="116">
        <v>1</v>
      </c>
      <c r="AF5" s="116">
        <v>0</v>
      </c>
      <c r="AG5" s="116">
        <v>2</v>
      </c>
      <c r="AH5" s="116">
        <v>0</v>
      </c>
      <c r="AI5" s="116">
        <v>0</v>
      </c>
    </row>
    <row r="6" spans="1:35">
      <c r="A6" s="83" t="s">
        <v>4</v>
      </c>
      <c r="B6" s="83" t="s">
        <v>2</v>
      </c>
      <c r="C6" s="116">
        <v>0</v>
      </c>
      <c r="D6" s="116">
        <v>0</v>
      </c>
      <c r="E6" s="116">
        <v>0</v>
      </c>
      <c r="F6" s="116">
        <v>0</v>
      </c>
      <c r="G6" s="116">
        <v>0</v>
      </c>
      <c r="H6" s="116">
        <v>0</v>
      </c>
      <c r="I6" s="116">
        <v>0</v>
      </c>
      <c r="J6" s="116">
        <v>0</v>
      </c>
      <c r="K6" s="116">
        <v>0</v>
      </c>
      <c r="L6" s="116">
        <v>0</v>
      </c>
      <c r="M6" s="116">
        <v>0</v>
      </c>
      <c r="N6" s="116">
        <v>0</v>
      </c>
      <c r="O6" s="116">
        <v>0</v>
      </c>
      <c r="P6" s="116">
        <v>1</v>
      </c>
      <c r="Q6" s="116">
        <v>0</v>
      </c>
      <c r="R6" s="116">
        <v>4</v>
      </c>
      <c r="S6" s="116">
        <v>0</v>
      </c>
      <c r="T6" s="116">
        <v>1</v>
      </c>
      <c r="U6" s="116">
        <v>4</v>
      </c>
      <c r="V6" s="116">
        <v>1</v>
      </c>
      <c r="W6" s="116">
        <v>0</v>
      </c>
      <c r="X6" s="116">
        <v>6</v>
      </c>
      <c r="Y6" s="116">
        <v>1</v>
      </c>
      <c r="Z6" s="116">
        <v>0</v>
      </c>
      <c r="AA6" s="116">
        <v>1</v>
      </c>
      <c r="AB6" s="116">
        <v>0</v>
      </c>
      <c r="AC6" s="116">
        <v>0</v>
      </c>
      <c r="AD6" s="116">
        <v>2</v>
      </c>
      <c r="AE6" s="116">
        <v>0</v>
      </c>
      <c r="AF6" s="116">
        <v>0</v>
      </c>
      <c r="AG6" s="116">
        <v>0</v>
      </c>
      <c r="AH6" s="116">
        <v>0</v>
      </c>
      <c r="AI6" s="116">
        <v>0</v>
      </c>
    </row>
    <row r="7" spans="1:35">
      <c r="A7" s="83" t="s">
        <v>4</v>
      </c>
      <c r="B7" s="83" t="s">
        <v>9</v>
      </c>
      <c r="C7" s="116">
        <v>0</v>
      </c>
      <c r="D7" s="116">
        <v>0</v>
      </c>
      <c r="E7" s="116">
        <v>0</v>
      </c>
      <c r="F7" s="116">
        <v>0</v>
      </c>
      <c r="G7" s="116">
        <v>0</v>
      </c>
      <c r="H7" s="116">
        <v>0</v>
      </c>
      <c r="I7" s="116">
        <v>0</v>
      </c>
      <c r="J7" s="116">
        <v>0</v>
      </c>
      <c r="K7" s="116">
        <v>0</v>
      </c>
      <c r="L7" s="116">
        <v>0</v>
      </c>
      <c r="M7" s="116">
        <v>0</v>
      </c>
      <c r="N7" s="116">
        <v>0</v>
      </c>
      <c r="O7" s="116">
        <v>3</v>
      </c>
      <c r="P7" s="116">
        <v>2</v>
      </c>
      <c r="Q7" s="116">
        <v>0</v>
      </c>
      <c r="R7" s="116">
        <v>4</v>
      </c>
      <c r="S7" s="116">
        <v>2</v>
      </c>
      <c r="T7" s="116">
        <v>1</v>
      </c>
      <c r="U7" s="116">
        <v>12</v>
      </c>
      <c r="V7" s="116">
        <v>2</v>
      </c>
      <c r="W7" s="116">
        <v>1</v>
      </c>
      <c r="X7" s="116">
        <v>5</v>
      </c>
      <c r="Y7" s="116">
        <v>2</v>
      </c>
      <c r="Z7" s="116">
        <v>0</v>
      </c>
      <c r="AA7" s="116">
        <v>3</v>
      </c>
      <c r="AB7" s="116">
        <v>0</v>
      </c>
      <c r="AC7" s="116">
        <v>0</v>
      </c>
      <c r="AD7" s="116">
        <v>1</v>
      </c>
      <c r="AE7" s="116">
        <v>0</v>
      </c>
      <c r="AF7" s="116">
        <v>0</v>
      </c>
      <c r="AG7" s="116">
        <v>2</v>
      </c>
      <c r="AH7" s="116">
        <v>1</v>
      </c>
      <c r="AI7" s="116">
        <v>0</v>
      </c>
    </row>
    <row r="8" spans="1:35">
      <c r="A8" s="83" t="s">
        <v>5</v>
      </c>
      <c r="B8" s="83" t="s">
        <v>23</v>
      </c>
      <c r="C8" s="116">
        <v>0</v>
      </c>
      <c r="D8" s="116">
        <v>0</v>
      </c>
      <c r="E8" s="116">
        <v>0</v>
      </c>
      <c r="F8" s="116">
        <v>0</v>
      </c>
      <c r="G8" s="116">
        <v>0</v>
      </c>
      <c r="H8" s="116">
        <v>0</v>
      </c>
      <c r="I8" s="116">
        <v>0</v>
      </c>
      <c r="J8" s="116">
        <v>0</v>
      </c>
      <c r="K8" s="116">
        <v>0</v>
      </c>
      <c r="L8" s="116">
        <v>0</v>
      </c>
      <c r="M8" s="116">
        <v>0</v>
      </c>
      <c r="N8" s="116">
        <v>0</v>
      </c>
      <c r="O8" s="116">
        <v>1</v>
      </c>
      <c r="P8" s="116">
        <v>0</v>
      </c>
      <c r="Q8" s="116">
        <v>0</v>
      </c>
      <c r="R8" s="116">
        <v>2</v>
      </c>
      <c r="S8" s="116">
        <v>0</v>
      </c>
      <c r="T8" s="116">
        <v>0</v>
      </c>
      <c r="U8" s="116">
        <v>1</v>
      </c>
      <c r="V8" s="116">
        <v>0</v>
      </c>
      <c r="W8" s="116">
        <v>0</v>
      </c>
      <c r="X8" s="116">
        <v>3</v>
      </c>
      <c r="Y8" s="116">
        <v>0</v>
      </c>
      <c r="Z8" s="116">
        <v>0</v>
      </c>
      <c r="AA8" s="116">
        <v>1</v>
      </c>
      <c r="AB8" s="116">
        <v>0</v>
      </c>
      <c r="AC8" s="116">
        <v>0</v>
      </c>
      <c r="AD8" s="116">
        <v>0</v>
      </c>
      <c r="AE8" s="116">
        <v>0</v>
      </c>
      <c r="AF8" s="116">
        <v>0</v>
      </c>
      <c r="AG8" s="116">
        <v>0</v>
      </c>
      <c r="AH8" s="116">
        <v>0</v>
      </c>
      <c r="AI8" s="116">
        <v>0</v>
      </c>
    </row>
    <row r="9" spans="1:35">
      <c r="A9" s="83" t="s">
        <v>5</v>
      </c>
      <c r="B9" s="83" t="s">
        <v>24</v>
      </c>
      <c r="C9" s="116">
        <v>0</v>
      </c>
      <c r="D9" s="116">
        <v>0</v>
      </c>
      <c r="E9" s="116">
        <v>0</v>
      </c>
      <c r="F9" s="116">
        <v>0</v>
      </c>
      <c r="G9" s="116">
        <v>0</v>
      </c>
      <c r="H9" s="116">
        <v>0</v>
      </c>
      <c r="I9" s="116">
        <v>0</v>
      </c>
      <c r="J9" s="116">
        <v>0</v>
      </c>
      <c r="K9" s="116">
        <v>0</v>
      </c>
      <c r="L9" s="116">
        <v>0</v>
      </c>
      <c r="M9" s="116">
        <v>0</v>
      </c>
      <c r="N9" s="116">
        <v>0</v>
      </c>
      <c r="O9" s="116">
        <v>0</v>
      </c>
      <c r="P9" s="116">
        <v>0</v>
      </c>
      <c r="Q9" s="116">
        <v>0</v>
      </c>
      <c r="R9" s="116">
        <v>0</v>
      </c>
      <c r="S9" s="116">
        <v>0</v>
      </c>
      <c r="T9" s="116">
        <v>0</v>
      </c>
      <c r="U9" s="116">
        <v>2</v>
      </c>
      <c r="V9" s="116">
        <v>1</v>
      </c>
      <c r="W9" s="116">
        <v>0</v>
      </c>
      <c r="X9" s="116">
        <v>0</v>
      </c>
      <c r="Y9" s="116">
        <v>0</v>
      </c>
      <c r="Z9" s="116">
        <v>0</v>
      </c>
      <c r="AA9" s="116">
        <v>0</v>
      </c>
      <c r="AB9" s="116">
        <v>0</v>
      </c>
      <c r="AC9" s="116">
        <v>0</v>
      </c>
      <c r="AD9" s="116">
        <v>0</v>
      </c>
      <c r="AE9" s="116">
        <v>2</v>
      </c>
      <c r="AF9" s="116">
        <v>0</v>
      </c>
      <c r="AG9" s="116">
        <v>0</v>
      </c>
      <c r="AH9" s="116">
        <v>0</v>
      </c>
      <c r="AI9" s="116">
        <v>0</v>
      </c>
    </row>
    <row r="10" spans="1:35">
      <c r="A10" s="83" t="s">
        <v>5</v>
      </c>
      <c r="B10" s="83" t="s">
        <v>22</v>
      </c>
      <c r="C10" s="116">
        <v>0</v>
      </c>
      <c r="D10" s="116">
        <v>0</v>
      </c>
      <c r="E10" s="116">
        <v>0</v>
      </c>
      <c r="F10" s="116">
        <v>4</v>
      </c>
      <c r="G10" s="116">
        <v>4</v>
      </c>
      <c r="H10" s="116">
        <v>0</v>
      </c>
      <c r="I10" s="116">
        <v>0</v>
      </c>
      <c r="J10" s="116">
        <v>3</v>
      </c>
      <c r="K10" s="116">
        <v>0</v>
      </c>
      <c r="L10" s="116">
        <v>1</v>
      </c>
      <c r="M10" s="116">
        <v>2</v>
      </c>
      <c r="N10" s="116">
        <v>0</v>
      </c>
      <c r="O10" s="116">
        <v>3</v>
      </c>
      <c r="P10" s="116">
        <v>2</v>
      </c>
      <c r="Q10" s="116">
        <v>0</v>
      </c>
      <c r="R10" s="116">
        <v>12</v>
      </c>
      <c r="S10" s="116">
        <v>5</v>
      </c>
      <c r="T10" s="116">
        <v>0</v>
      </c>
      <c r="U10" s="116">
        <v>28</v>
      </c>
      <c r="V10" s="116">
        <v>14</v>
      </c>
      <c r="W10" s="116">
        <v>0</v>
      </c>
      <c r="X10" s="116">
        <v>18</v>
      </c>
      <c r="Y10" s="116">
        <v>12</v>
      </c>
      <c r="Z10" s="116">
        <v>0</v>
      </c>
      <c r="AA10" s="116">
        <v>28</v>
      </c>
      <c r="AB10" s="116">
        <v>21</v>
      </c>
      <c r="AC10" s="116">
        <v>0</v>
      </c>
      <c r="AD10" s="116">
        <v>21</v>
      </c>
      <c r="AE10" s="116">
        <v>40</v>
      </c>
      <c r="AF10" s="116">
        <v>0</v>
      </c>
      <c r="AG10" s="116">
        <v>1</v>
      </c>
      <c r="AH10" s="116">
        <v>0</v>
      </c>
      <c r="AI10" s="116">
        <v>0</v>
      </c>
    </row>
    <row r="11" spans="1:35">
      <c r="A11" s="83" t="s">
        <v>5</v>
      </c>
      <c r="B11" s="83" t="s">
        <v>1</v>
      </c>
      <c r="C11" s="116">
        <v>0</v>
      </c>
      <c r="D11" s="116">
        <v>0</v>
      </c>
      <c r="E11" s="116">
        <v>0</v>
      </c>
      <c r="F11" s="116">
        <v>0</v>
      </c>
      <c r="G11" s="116">
        <v>1</v>
      </c>
      <c r="H11" s="116">
        <v>0</v>
      </c>
      <c r="I11" s="116">
        <v>0</v>
      </c>
      <c r="J11" s="116">
        <v>0</v>
      </c>
      <c r="K11" s="116">
        <v>0</v>
      </c>
      <c r="L11" s="116">
        <v>0</v>
      </c>
      <c r="M11" s="116">
        <v>0</v>
      </c>
      <c r="N11" s="116">
        <v>0</v>
      </c>
      <c r="O11" s="116">
        <v>3</v>
      </c>
      <c r="P11" s="116">
        <v>0</v>
      </c>
      <c r="Q11" s="116">
        <v>0</v>
      </c>
      <c r="R11" s="116">
        <v>6</v>
      </c>
      <c r="S11" s="116">
        <v>0</v>
      </c>
      <c r="T11" s="116">
        <v>0</v>
      </c>
      <c r="U11" s="116">
        <v>4</v>
      </c>
      <c r="V11" s="116">
        <v>0</v>
      </c>
      <c r="W11" s="116">
        <v>1</v>
      </c>
      <c r="X11" s="116">
        <v>1</v>
      </c>
      <c r="Y11" s="116">
        <v>0</v>
      </c>
      <c r="Z11" s="116">
        <v>0</v>
      </c>
      <c r="AA11" s="116">
        <v>1</v>
      </c>
      <c r="AB11" s="116">
        <v>1</v>
      </c>
      <c r="AC11" s="116">
        <v>0</v>
      </c>
      <c r="AD11" s="116">
        <v>0</v>
      </c>
      <c r="AE11" s="116">
        <v>1</v>
      </c>
      <c r="AF11" s="116">
        <v>0</v>
      </c>
      <c r="AG11" s="116">
        <v>0</v>
      </c>
      <c r="AH11" s="116">
        <v>0</v>
      </c>
      <c r="AI11" s="116">
        <v>0</v>
      </c>
    </row>
    <row r="12" spans="1:35">
      <c r="A12" s="83" t="s">
        <v>5</v>
      </c>
      <c r="B12" s="83" t="s">
        <v>2</v>
      </c>
      <c r="C12" s="116">
        <v>0</v>
      </c>
      <c r="D12" s="116">
        <v>0</v>
      </c>
      <c r="E12" s="116">
        <v>0</v>
      </c>
      <c r="F12" s="116">
        <v>0</v>
      </c>
      <c r="G12" s="116">
        <v>0</v>
      </c>
      <c r="H12" s="116">
        <v>0</v>
      </c>
      <c r="I12" s="116">
        <v>0</v>
      </c>
      <c r="J12" s="116">
        <v>0</v>
      </c>
      <c r="K12" s="116">
        <v>0</v>
      </c>
      <c r="L12" s="116">
        <v>0</v>
      </c>
      <c r="M12" s="116">
        <v>0</v>
      </c>
      <c r="N12" s="116">
        <v>0</v>
      </c>
      <c r="O12" s="116">
        <v>0</v>
      </c>
      <c r="P12" s="116">
        <v>0</v>
      </c>
      <c r="Q12" s="116">
        <v>0</v>
      </c>
      <c r="R12" s="116">
        <v>3</v>
      </c>
      <c r="S12" s="116">
        <v>0</v>
      </c>
      <c r="T12" s="116">
        <v>0</v>
      </c>
      <c r="U12" s="116">
        <v>4</v>
      </c>
      <c r="V12" s="116">
        <v>8</v>
      </c>
      <c r="W12" s="116">
        <v>0</v>
      </c>
      <c r="X12" s="116">
        <v>5</v>
      </c>
      <c r="Y12" s="116">
        <v>0</v>
      </c>
      <c r="Z12" s="116">
        <v>0</v>
      </c>
      <c r="AA12" s="116">
        <v>6</v>
      </c>
      <c r="AB12" s="116">
        <v>0</v>
      </c>
      <c r="AC12" s="116">
        <v>0</v>
      </c>
      <c r="AD12" s="116">
        <v>2</v>
      </c>
      <c r="AE12" s="116">
        <v>1</v>
      </c>
      <c r="AF12" s="116">
        <v>0</v>
      </c>
      <c r="AG12" s="116">
        <v>0</v>
      </c>
      <c r="AH12" s="116">
        <v>0</v>
      </c>
      <c r="AI12" s="116">
        <v>0</v>
      </c>
    </row>
    <row r="13" spans="1:35">
      <c r="A13" s="83" t="s">
        <v>5</v>
      </c>
      <c r="B13" s="83" t="s">
        <v>9</v>
      </c>
      <c r="C13" s="116">
        <v>0</v>
      </c>
      <c r="D13" s="116">
        <v>0</v>
      </c>
      <c r="E13" s="116">
        <v>0</v>
      </c>
      <c r="F13" s="116">
        <v>0</v>
      </c>
      <c r="G13" s="116">
        <v>0</v>
      </c>
      <c r="H13" s="116">
        <v>0</v>
      </c>
      <c r="I13" s="116">
        <v>0</v>
      </c>
      <c r="J13" s="116">
        <v>0</v>
      </c>
      <c r="K13" s="116">
        <v>0</v>
      </c>
      <c r="L13" s="116">
        <v>0</v>
      </c>
      <c r="M13" s="116">
        <v>0</v>
      </c>
      <c r="N13" s="116">
        <v>0</v>
      </c>
      <c r="O13" s="116">
        <v>3</v>
      </c>
      <c r="P13" s="116">
        <v>0</v>
      </c>
      <c r="Q13" s="116">
        <v>1</v>
      </c>
      <c r="R13" s="116">
        <v>5</v>
      </c>
      <c r="S13" s="116">
        <v>3</v>
      </c>
      <c r="T13" s="116">
        <v>0</v>
      </c>
      <c r="U13" s="116">
        <v>6</v>
      </c>
      <c r="V13" s="116">
        <v>4</v>
      </c>
      <c r="W13" s="116">
        <v>0</v>
      </c>
      <c r="X13" s="116">
        <v>8</v>
      </c>
      <c r="Y13" s="116">
        <v>0</v>
      </c>
      <c r="Z13" s="116">
        <v>0</v>
      </c>
      <c r="AA13" s="116">
        <v>2</v>
      </c>
      <c r="AB13" s="116">
        <v>1</v>
      </c>
      <c r="AC13" s="116">
        <v>0</v>
      </c>
      <c r="AD13" s="116">
        <v>0</v>
      </c>
      <c r="AE13" s="116">
        <v>0</v>
      </c>
      <c r="AF13" s="116">
        <v>0</v>
      </c>
      <c r="AG13" s="116">
        <v>0</v>
      </c>
      <c r="AH13" s="116">
        <v>0</v>
      </c>
      <c r="AI13" s="116">
        <v>0</v>
      </c>
    </row>
    <row r="14" spans="1:35">
      <c r="A14" s="83" t="s">
        <v>6</v>
      </c>
      <c r="B14" s="83" t="s">
        <v>23</v>
      </c>
      <c r="C14" s="116">
        <v>0</v>
      </c>
      <c r="D14" s="116">
        <v>0</v>
      </c>
      <c r="E14" s="116">
        <v>0</v>
      </c>
      <c r="F14" s="116">
        <v>0</v>
      </c>
      <c r="G14" s="116">
        <v>0</v>
      </c>
      <c r="H14" s="116">
        <v>0</v>
      </c>
      <c r="I14" s="116">
        <v>0</v>
      </c>
      <c r="J14" s="116">
        <v>0</v>
      </c>
      <c r="K14" s="116">
        <v>0</v>
      </c>
      <c r="L14" s="116">
        <v>0</v>
      </c>
      <c r="M14" s="116">
        <v>0</v>
      </c>
      <c r="N14" s="116">
        <v>0</v>
      </c>
      <c r="O14" s="116">
        <v>0</v>
      </c>
      <c r="P14" s="116">
        <v>0</v>
      </c>
      <c r="Q14" s="116">
        <v>0</v>
      </c>
      <c r="R14" s="116">
        <v>1</v>
      </c>
      <c r="S14" s="116">
        <v>0</v>
      </c>
      <c r="T14" s="116">
        <v>0</v>
      </c>
      <c r="U14" s="116">
        <v>0</v>
      </c>
      <c r="V14" s="116">
        <v>1</v>
      </c>
      <c r="W14" s="116">
        <v>0</v>
      </c>
      <c r="X14" s="116">
        <v>2</v>
      </c>
      <c r="Y14" s="116">
        <v>0</v>
      </c>
      <c r="Z14" s="116">
        <v>0</v>
      </c>
      <c r="AA14" s="116">
        <v>0</v>
      </c>
      <c r="AB14" s="116">
        <v>0</v>
      </c>
      <c r="AC14" s="116">
        <v>0</v>
      </c>
      <c r="AD14" s="116">
        <v>0</v>
      </c>
      <c r="AE14" s="116">
        <v>1</v>
      </c>
      <c r="AF14" s="116">
        <v>0</v>
      </c>
      <c r="AG14" s="116">
        <v>0</v>
      </c>
      <c r="AH14" s="116">
        <v>0</v>
      </c>
      <c r="AI14" s="116">
        <v>0</v>
      </c>
    </row>
    <row r="15" spans="1:35">
      <c r="A15" s="83" t="s">
        <v>6</v>
      </c>
      <c r="B15" s="83" t="s">
        <v>24</v>
      </c>
      <c r="C15" s="116">
        <v>0</v>
      </c>
      <c r="D15" s="116">
        <v>0</v>
      </c>
      <c r="E15" s="116">
        <v>0</v>
      </c>
      <c r="F15" s="116">
        <v>0</v>
      </c>
      <c r="G15" s="116">
        <v>0</v>
      </c>
      <c r="H15" s="116">
        <v>0</v>
      </c>
      <c r="I15" s="116">
        <v>0</v>
      </c>
      <c r="J15" s="116">
        <v>0</v>
      </c>
      <c r="K15" s="116">
        <v>0</v>
      </c>
      <c r="L15" s="116">
        <v>0</v>
      </c>
      <c r="M15" s="116">
        <v>0</v>
      </c>
      <c r="N15" s="116">
        <v>0</v>
      </c>
      <c r="O15" s="116">
        <v>0</v>
      </c>
      <c r="P15" s="116">
        <v>0</v>
      </c>
      <c r="Q15" s="116">
        <v>0</v>
      </c>
      <c r="R15" s="116">
        <v>1</v>
      </c>
      <c r="S15" s="116">
        <v>1</v>
      </c>
      <c r="T15" s="116">
        <v>0</v>
      </c>
      <c r="U15" s="116">
        <v>1</v>
      </c>
      <c r="V15" s="116">
        <v>1</v>
      </c>
      <c r="W15" s="116">
        <v>0</v>
      </c>
      <c r="X15" s="116">
        <v>2</v>
      </c>
      <c r="Y15" s="116">
        <v>0</v>
      </c>
      <c r="Z15" s="116">
        <v>0</v>
      </c>
      <c r="AA15" s="116">
        <v>2</v>
      </c>
      <c r="AB15" s="116">
        <v>0</v>
      </c>
      <c r="AC15" s="116">
        <v>0</v>
      </c>
      <c r="AD15" s="116">
        <v>0</v>
      </c>
      <c r="AE15" s="116">
        <v>0</v>
      </c>
      <c r="AF15" s="116">
        <v>0</v>
      </c>
      <c r="AG15" s="116">
        <v>0</v>
      </c>
      <c r="AH15" s="116">
        <v>0</v>
      </c>
      <c r="AI15" s="116">
        <v>0</v>
      </c>
    </row>
    <row r="16" spans="1:35">
      <c r="A16" s="83" t="s">
        <v>6</v>
      </c>
      <c r="B16" s="83" t="s">
        <v>22</v>
      </c>
      <c r="C16" s="116">
        <v>1</v>
      </c>
      <c r="D16" s="116">
        <v>0</v>
      </c>
      <c r="E16" s="116">
        <v>0</v>
      </c>
      <c r="F16" s="116">
        <v>2</v>
      </c>
      <c r="G16" s="116">
        <v>2</v>
      </c>
      <c r="H16" s="116">
        <v>0</v>
      </c>
      <c r="I16" s="116">
        <v>6</v>
      </c>
      <c r="J16" s="116">
        <v>1</v>
      </c>
      <c r="K16" s="116">
        <v>0</v>
      </c>
      <c r="L16" s="116">
        <v>2</v>
      </c>
      <c r="M16" s="116">
        <v>1</v>
      </c>
      <c r="N16" s="116">
        <v>0</v>
      </c>
      <c r="O16" s="116">
        <v>2</v>
      </c>
      <c r="P16" s="116">
        <v>1</v>
      </c>
      <c r="Q16" s="116">
        <v>0</v>
      </c>
      <c r="R16" s="116">
        <v>8</v>
      </c>
      <c r="S16" s="116">
        <v>6</v>
      </c>
      <c r="T16" s="116">
        <v>0</v>
      </c>
      <c r="U16" s="116">
        <v>17</v>
      </c>
      <c r="V16" s="116">
        <v>14</v>
      </c>
      <c r="W16" s="116">
        <v>0</v>
      </c>
      <c r="X16" s="116">
        <v>15</v>
      </c>
      <c r="Y16" s="116">
        <v>7</v>
      </c>
      <c r="Z16" s="116">
        <v>0</v>
      </c>
      <c r="AA16" s="116">
        <v>27</v>
      </c>
      <c r="AB16" s="116">
        <v>25</v>
      </c>
      <c r="AC16" s="116">
        <v>0</v>
      </c>
      <c r="AD16" s="116">
        <v>23</v>
      </c>
      <c r="AE16" s="116">
        <v>36</v>
      </c>
      <c r="AF16" s="116">
        <v>0</v>
      </c>
      <c r="AG16" s="116">
        <v>2</v>
      </c>
      <c r="AH16" s="116">
        <v>0</v>
      </c>
      <c r="AI16" s="116">
        <v>0</v>
      </c>
    </row>
    <row r="17" spans="1:35">
      <c r="A17" s="83" t="s">
        <v>6</v>
      </c>
      <c r="B17" s="83" t="s">
        <v>1</v>
      </c>
      <c r="C17" s="116">
        <v>0</v>
      </c>
      <c r="D17" s="116">
        <v>0</v>
      </c>
      <c r="E17" s="116">
        <v>0</v>
      </c>
      <c r="F17" s="116">
        <v>0</v>
      </c>
      <c r="G17" s="116">
        <v>0</v>
      </c>
      <c r="H17" s="116">
        <v>0</v>
      </c>
      <c r="I17" s="116">
        <v>0</v>
      </c>
      <c r="J17" s="116">
        <v>0</v>
      </c>
      <c r="K17" s="116">
        <v>0</v>
      </c>
      <c r="L17" s="116">
        <v>0</v>
      </c>
      <c r="M17" s="116">
        <v>0</v>
      </c>
      <c r="N17" s="116">
        <v>0</v>
      </c>
      <c r="O17" s="116">
        <v>0</v>
      </c>
      <c r="P17" s="116">
        <v>1</v>
      </c>
      <c r="Q17" s="116">
        <v>0</v>
      </c>
      <c r="R17" s="116">
        <v>5</v>
      </c>
      <c r="S17" s="116">
        <v>0</v>
      </c>
      <c r="T17" s="116">
        <v>0</v>
      </c>
      <c r="U17" s="116">
        <v>3</v>
      </c>
      <c r="V17" s="116">
        <v>2</v>
      </c>
      <c r="W17" s="116">
        <v>0</v>
      </c>
      <c r="X17" s="116">
        <v>2</v>
      </c>
      <c r="Y17" s="116">
        <v>1</v>
      </c>
      <c r="Z17" s="116">
        <v>0</v>
      </c>
      <c r="AA17" s="116">
        <v>1</v>
      </c>
      <c r="AB17" s="116">
        <v>0</v>
      </c>
      <c r="AC17" s="116">
        <v>0</v>
      </c>
      <c r="AD17" s="116">
        <v>0</v>
      </c>
      <c r="AE17" s="116">
        <v>0</v>
      </c>
      <c r="AF17" s="116">
        <v>0</v>
      </c>
      <c r="AG17" s="116">
        <v>0</v>
      </c>
      <c r="AH17" s="116">
        <v>0</v>
      </c>
      <c r="AI17" s="116">
        <v>0</v>
      </c>
    </row>
    <row r="18" spans="1:35">
      <c r="A18" s="83" t="s">
        <v>6</v>
      </c>
      <c r="B18" s="83" t="s">
        <v>2</v>
      </c>
      <c r="C18" s="116">
        <v>0</v>
      </c>
      <c r="D18" s="116">
        <v>0</v>
      </c>
      <c r="E18" s="116">
        <v>0</v>
      </c>
      <c r="F18" s="116">
        <v>0</v>
      </c>
      <c r="G18" s="116">
        <v>0</v>
      </c>
      <c r="H18" s="116">
        <v>0</v>
      </c>
      <c r="I18" s="116">
        <v>0</v>
      </c>
      <c r="J18" s="116">
        <v>0</v>
      </c>
      <c r="K18" s="116">
        <v>0</v>
      </c>
      <c r="L18" s="116">
        <v>0</v>
      </c>
      <c r="M18" s="116">
        <v>0</v>
      </c>
      <c r="N18" s="116">
        <v>0</v>
      </c>
      <c r="O18" s="116">
        <v>2</v>
      </c>
      <c r="P18" s="116">
        <v>0</v>
      </c>
      <c r="Q18" s="116">
        <v>0</v>
      </c>
      <c r="R18" s="116">
        <v>7</v>
      </c>
      <c r="S18" s="116">
        <v>1</v>
      </c>
      <c r="T18" s="116">
        <v>0</v>
      </c>
      <c r="U18" s="116">
        <v>6</v>
      </c>
      <c r="V18" s="116">
        <v>3</v>
      </c>
      <c r="W18" s="116">
        <v>0</v>
      </c>
      <c r="X18" s="116">
        <v>1</v>
      </c>
      <c r="Y18" s="116">
        <v>0</v>
      </c>
      <c r="Z18" s="116">
        <v>0</v>
      </c>
      <c r="AA18" s="116">
        <v>1</v>
      </c>
      <c r="AB18" s="116">
        <v>2</v>
      </c>
      <c r="AC18" s="116">
        <v>0</v>
      </c>
      <c r="AD18" s="116">
        <v>0</v>
      </c>
      <c r="AE18" s="116">
        <v>0</v>
      </c>
      <c r="AF18" s="116">
        <v>0</v>
      </c>
      <c r="AG18" s="116">
        <v>1</v>
      </c>
      <c r="AH18" s="116">
        <v>1</v>
      </c>
      <c r="AI18" s="116">
        <v>0</v>
      </c>
    </row>
    <row r="19" spans="1:35">
      <c r="A19" s="83" t="s">
        <v>6</v>
      </c>
      <c r="B19" s="83" t="s">
        <v>9</v>
      </c>
      <c r="C19" s="116">
        <v>1</v>
      </c>
      <c r="D19" s="116">
        <v>0</v>
      </c>
      <c r="E19" s="116">
        <v>0</v>
      </c>
      <c r="F19" s="116">
        <v>0</v>
      </c>
      <c r="G19" s="116">
        <v>0</v>
      </c>
      <c r="H19" s="116">
        <v>0</v>
      </c>
      <c r="I19" s="116">
        <v>0</v>
      </c>
      <c r="J19" s="116">
        <v>0</v>
      </c>
      <c r="K19" s="116">
        <v>0</v>
      </c>
      <c r="L19" s="116">
        <v>0</v>
      </c>
      <c r="M19" s="116">
        <v>0</v>
      </c>
      <c r="N19" s="116">
        <v>0</v>
      </c>
      <c r="O19" s="116">
        <v>3</v>
      </c>
      <c r="P19" s="116">
        <v>1</v>
      </c>
      <c r="Q19" s="116">
        <v>0</v>
      </c>
      <c r="R19" s="116">
        <v>4</v>
      </c>
      <c r="S19" s="116">
        <v>2</v>
      </c>
      <c r="T19" s="116">
        <v>0</v>
      </c>
      <c r="U19" s="116">
        <v>8</v>
      </c>
      <c r="V19" s="116">
        <v>2</v>
      </c>
      <c r="W19" s="116">
        <v>1</v>
      </c>
      <c r="X19" s="116">
        <v>2</v>
      </c>
      <c r="Y19" s="116">
        <v>2</v>
      </c>
      <c r="Z19" s="116">
        <v>0</v>
      </c>
      <c r="AA19" s="116">
        <v>1</v>
      </c>
      <c r="AB19" s="116">
        <v>0</v>
      </c>
      <c r="AC19" s="116">
        <v>0</v>
      </c>
      <c r="AD19" s="116">
        <v>0</v>
      </c>
      <c r="AE19" s="116">
        <v>0</v>
      </c>
      <c r="AF19" s="116">
        <v>0</v>
      </c>
      <c r="AG19" s="116">
        <v>7</v>
      </c>
      <c r="AH19" s="116">
        <v>0</v>
      </c>
      <c r="AI19" s="116">
        <v>1</v>
      </c>
    </row>
    <row r="20" spans="1:35">
      <c r="A20" s="83" t="s">
        <v>7</v>
      </c>
      <c r="B20" s="83" t="s">
        <v>23</v>
      </c>
      <c r="C20" s="116">
        <v>0</v>
      </c>
      <c r="D20" s="116">
        <v>0</v>
      </c>
      <c r="E20" s="116">
        <v>0</v>
      </c>
      <c r="F20" s="116">
        <v>0</v>
      </c>
      <c r="G20" s="116">
        <v>0</v>
      </c>
      <c r="H20" s="116">
        <v>0</v>
      </c>
      <c r="I20" s="116">
        <v>0</v>
      </c>
      <c r="J20" s="116">
        <v>0</v>
      </c>
      <c r="K20" s="116">
        <v>0</v>
      </c>
      <c r="L20" s="116">
        <v>0</v>
      </c>
      <c r="M20" s="116">
        <v>0</v>
      </c>
      <c r="N20" s="116">
        <v>0</v>
      </c>
      <c r="O20" s="116">
        <v>0</v>
      </c>
      <c r="P20" s="116">
        <v>0</v>
      </c>
      <c r="Q20" s="116">
        <v>0</v>
      </c>
      <c r="R20" s="116">
        <v>0</v>
      </c>
      <c r="S20" s="116">
        <v>0</v>
      </c>
      <c r="T20" s="116">
        <v>0</v>
      </c>
      <c r="U20" s="116">
        <v>1</v>
      </c>
      <c r="V20" s="116">
        <v>1</v>
      </c>
      <c r="W20" s="116">
        <v>0</v>
      </c>
      <c r="X20" s="116">
        <v>1</v>
      </c>
      <c r="Y20" s="116">
        <v>0</v>
      </c>
      <c r="Z20" s="116">
        <v>0</v>
      </c>
      <c r="AA20" s="116">
        <v>1</v>
      </c>
      <c r="AB20" s="116">
        <v>0</v>
      </c>
      <c r="AC20" s="116">
        <v>0</v>
      </c>
      <c r="AD20" s="116">
        <v>0</v>
      </c>
      <c r="AE20" s="116">
        <v>0</v>
      </c>
      <c r="AF20" s="116">
        <v>0</v>
      </c>
      <c r="AG20" s="116">
        <v>0</v>
      </c>
      <c r="AH20" s="116">
        <v>0</v>
      </c>
      <c r="AI20" s="116">
        <v>0</v>
      </c>
    </row>
    <row r="21" spans="1:35">
      <c r="A21" s="83" t="s">
        <v>7</v>
      </c>
      <c r="B21" s="83" t="s">
        <v>24</v>
      </c>
      <c r="C21" s="116">
        <v>0</v>
      </c>
      <c r="D21" s="116">
        <v>0</v>
      </c>
      <c r="E21" s="116">
        <v>0</v>
      </c>
      <c r="F21" s="116">
        <v>0</v>
      </c>
      <c r="G21" s="116">
        <v>0</v>
      </c>
      <c r="H21" s="116">
        <v>0</v>
      </c>
      <c r="I21" s="116">
        <v>0</v>
      </c>
      <c r="J21" s="116">
        <v>0</v>
      </c>
      <c r="K21" s="116">
        <v>0</v>
      </c>
      <c r="L21" s="116">
        <v>0</v>
      </c>
      <c r="M21" s="116">
        <v>0</v>
      </c>
      <c r="N21" s="116">
        <v>0</v>
      </c>
      <c r="O21" s="116">
        <v>0</v>
      </c>
      <c r="P21" s="116">
        <v>0</v>
      </c>
      <c r="Q21" s="116">
        <v>0</v>
      </c>
      <c r="R21" s="116">
        <v>1</v>
      </c>
      <c r="S21" s="116">
        <v>0</v>
      </c>
      <c r="T21" s="116">
        <v>0</v>
      </c>
      <c r="U21" s="116">
        <v>1</v>
      </c>
      <c r="V21" s="116">
        <v>0</v>
      </c>
      <c r="W21" s="116">
        <v>0</v>
      </c>
      <c r="X21" s="116">
        <v>2</v>
      </c>
      <c r="Y21" s="116">
        <v>0</v>
      </c>
      <c r="Z21" s="116">
        <v>0</v>
      </c>
      <c r="AA21" s="116">
        <v>0</v>
      </c>
      <c r="AB21" s="116">
        <v>1</v>
      </c>
      <c r="AC21" s="116">
        <v>0</v>
      </c>
      <c r="AD21" s="116">
        <v>1</v>
      </c>
      <c r="AE21" s="116">
        <v>0</v>
      </c>
      <c r="AF21" s="116">
        <v>0</v>
      </c>
      <c r="AG21" s="116">
        <v>1</v>
      </c>
      <c r="AH21" s="116">
        <v>0</v>
      </c>
      <c r="AI21" s="116">
        <v>0</v>
      </c>
    </row>
    <row r="22" spans="1:35">
      <c r="A22" s="83" t="s">
        <v>7</v>
      </c>
      <c r="B22" s="83" t="s">
        <v>22</v>
      </c>
      <c r="C22" s="116">
        <v>0</v>
      </c>
      <c r="D22" s="116">
        <v>0</v>
      </c>
      <c r="E22" s="116">
        <v>0</v>
      </c>
      <c r="F22" s="116">
        <v>1</v>
      </c>
      <c r="G22" s="116">
        <v>2</v>
      </c>
      <c r="H22" s="116">
        <v>0</v>
      </c>
      <c r="I22" s="116">
        <v>1</v>
      </c>
      <c r="J22" s="116">
        <v>0</v>
      </c>
      <c r="K22" s="116">
        <v>0</v>
      </c>
      <c r="L22" s="116">
        <v>2</v>
      </c>
      <c r="M22" s="116">
        <v>0</v>
      </c>
      <c r="N22" s="116">
        <v>0</v>
      </c>
      <c r="O22" s="116">
        <v>6</v>
      </c>
      <c r="P22" s="116">
        <v>5</v>
      </c>
      <c r="Q22" s="116">
        <v>0</v>
      </c>
      <c r="R22" s="116">
        <v>10</v>
      </c>
      <c r="S22" s="116">
        <v>10</v>
      </c>
      <c r="T22" s="116">
        <v>0</v>
      </c>
      <c r="U22" s="116">
        <v>24</v>
      </c>
      <c r="V22" s="116">
        <v>16</v>
      </c>
      <c r="W22" s="116">
        <v>0</v>
      </c>
      <c r="X22" s="116">
        <v>18</v>
      </c>
      <c r="Y22" s="116">
        <v>6</v>
      </c>
      <c r="Z22" s="116">
        <v>0</v>
      </c>
      <c r="AA22" s="116">
        <v>27</v>
      </c>
      <c r="AB22" s="116">
        <v>21</v>
      </c>
      <c r="AC22" s="116">
        <v>0</v>
      </c>
      <c r="AD22" s="116">
        <v>30</v>
      </c>
      <c r="AE22" s="116">
        <v>22</v>
      </c>
      <c r="AF22" s="116">
        <v>0</v>
      </c>
      <c r="AG22" s="116">
        <v>2</v>
      </c>
      <c r="AH22" s="116">
        <v>1</v>
      </c>
      <c r="AI22" s="116">
        <v>0</v>
      </c>
    </row>
    <row r="23" spans="1:35">
      <c r="A23" s="83" t="s">
        <v>7</v>
      </c>
      <c r="B23" s="83" t="s">
        <v>1</v>
      </c>
      <c r="C23" s="116">
        <v>0</v>
      </c>
      <c r="D23" s="116">
        <v>0</v>
      </c>
      <c r="E23" s="116">
        <v>0</v>
      </c>
      <c r="F23" s="116">
        <v>0</v>
      </c>
      <c r="G23" s="116">
        <v>0</v>
      </c>
      <c r="H23" s="116">
        <v>0</v>
      </c>
      <c r="I23" s="116">
        <v>0</v>
      </c>
      <c r="J23" s="116">
        <v>0</v>
      </c>
      <c r="K23" s="116">
        <v>0</v>
      </c>
      <c r="L23" s="116">
        <v>0</v>
      </c>
      <c r="M23" s="116">
        <v>0</v>
      </c>
      <c r="N23" s="116">
        <v>0</v>
      </c>
      <c r="O23" s="116">
        <v>0</v>
      </c>
      <c r="P23" s="116">
        <v>0</v>
      </c>
      <c r="Q23" s="116">
        <v>0</v>
      </c>
      <c r="R23" s="116">
        <v>4</v>
      </c>
      <c r="S23" s="116">
        <v>0</v>
      </c>
      <c r="T23" s="116">
        <v>0</v>
      </c>
      <c r="U23" s="116">
        <v>2</v>
      </c>
      <c r="V23" s="116">
        <v>2</v>
      </c>
      <c r="W23" s="116">
        <v>0</v>
      </c>
      <c r="X23" s="116">
        <v>2</v>
      </c>
      <c r="Y23" s="116">
        <v>0</v>
      </c>
      <c r="Z23" s="116">
        <v>0</v>
      </c>
      <c r="AA23" s="116">
        <v>2</v>
      </c>
      <c r="AB23" s="116">
        <v>2</v>
      </c>
      <c r="AC23" s="116">
        <v>0</v>
      </c>
      <c r="AD23" s="116">
        <v>0</v>
      </c>
      <c r="AE23" s="116">
        <v>1</v>
      </c>
      <c r="AF23" s="116">
        <v>0</v>
      </c>
      <c r="AG23" s="116">
        <v>1</v>
      </c>
      <c r="AH23" s="116">
        <v>0</v>
      </c>
      <c r="AI23" s="116">
        <v>0</v>
      </c>
    </row>
    <row r="24" spans="1:35">
      <c r="A24" s="83" t="s">
        <v>7</v>
      </c>
      <c r="B24" s="83" t="s">
        <v>2</v>
      </c>
      <c r="C24" s="116">
        <v>0</v>
      </c>
      <c r="D24" s="116">
        <v>1</v>
      </c>
      <c r="E24" s="116">
        <v>0</v>
      </c>
      <c r="F24" s="116">
        <v>0</v>
      </c>
      <c r="G24" s="116">
        <v>0</v>
      </c>
      <c r="H24" s="116">
        <v>0</v>
      </c>
      <c r="I24" s="116">
        <v>0</v>
      </c>
      <c r="J24" s="116">
        <v>0</v>
      </c>
      <c r="K24" s="116">
        <v>0</v>
      </c>
      <c r="L24" s="116">
        <v>0</v>
      </c>
      <c r="M24" s="116">
        <v>0</v>
      </c>
      <c r="N24" s="116">
        <v>0</v>
      </c>
      <c r="O24" s="116">
        <v>1</v>
      </c>
      <c r="P24" s="116">
        <v>1</v>
      </c>
      <c r="Q24" s="116">
        <v>0</v>
      </c>
      <c r="R24" s="116">
        <v>1</v>
      </c>
      <c r="S24" s="116">
        <v>0</v>
      </c>
      <c r="T24" s="116">
        <v>0</v>
      </c>
      <c r="U24" s="116">
        <v>3</v>
      </c>
      <c r="V24" s="116">
        <v>1</v>
      </c>
      <c r="W24" s="116">
        <v>0</v>
      </c>
      <c r="X24" s="116">
        <v>1</v>
      </c>
      <c r="Y24" s="116">
        <v>1</v>
      </c>
      <c r="Z24" s="116">
        <v>0</v>
      </c>
      <c r="AA24" s="116">
        <v>0</v>
      </c>
      <c r="AB24" s="116">
        <v>0</v>
      </c>
      <c r="AC24" s="116">
        <v>0</v>
      </c>
      <c r="AD24" s="116">
        <v>0</v>
      </c>
      <c r="AE24" s="116">
        <v>0</v>
      </c>
      <c r="AF24" s="116">
        <v>0</v>
      </c>
      <c r="AG24" s="116">
        <v>2</v>
      </c>
      <c r="AH24" s="116">
        <v>0</v>
      </c>
      <c r="AI24" s="116">
        <v>2</v>
      </c>
    </row>
    <row r="25" spans="1:35">
      <c r="A25" s="83" t="s">
        <v>7</v>
      </c>
      <c r="B25" s="83" t="s">
        <v>9</v>
      </c>
      <c r="C25" s="116">
        <v>0</v>
      </c>
      <c r="D25" s="116">
        <v>0</v>
      </c>
      <c r="E25" s="116">
        <v>0</v>
      </c>
      <c r="F25" s="116">
        <v>0</v>
      </c>
      <c r="G25" s="116">
        <v>0</v>
      </c>
      <c r="H25" s="116">
        <v>0</v>
      </c>
      <c r="I25" s="116">
        <v>0</v>
      </c>
      <c r="J25" s="116">
        <v>0</v>
      </c>
      <c r="K25" s="116">
        <v>0</v>
      </c>
      <c r="L25" s="116">
        <v>1</v>
      </c>
      <c r="M25" s="116">
        <v>0</v>
      </c>
      <c r="N25" s="116">
        <v>0</v>
      </c>
      <c r="O25" s="116">
        <v>2</v>
      </c>
      <c r="P25" s="116">
        <v>3</v>
      </c>
      <c r="Q25" s="116">
        <v>0</v>
      </c>
      <c r="R25" s="116">
        <v>6</v>
      </c>
      <c r="S25" s="116">
        <v>0</v>
      </c>
      <c r="T25" s="116">
        <v>0</v>
      </c>
      <c r="U25" s="116">
        <v>7</v>
      </c>
      <c r="V25" s="116">
        <v>2</v>
      </c>
      <c r="W25" s="116">
        <v>0</v>
      </c>
      <c r="X25" s="116">
        <v>2</v>
      </c>
      <c r="Y25" s="116">
        <v>0</v>
      </c>
      <c r="Z25" s="116">
        <v>0</v>
      </c>
      <c r="AA25" s="116">
        <v>1</v>
      </c>
      <c r="AB25" s="116">
        <v>1</v>
      </c>
      <c r="AC25" s="116">
        <v>0</v>
      </c>
      <c r="AD25" s="116">
        <v>1</v>
      </c>
      <c r="AE25" s="116">
        <v>1</v>
      </c>
      <c r="AF25" s="116">
        <v>0</v>
      </c>
      <c r="AG25" s="116">
        <v>4</v>
      </c>
      <c r="AH25" s="116">
        <v>0</v>
      </c>
      <c r="AI25" s="116">
        <v>0</v>
      </c>
    </row>
    <row r="26" spans="1:35">
      <c r="A26" s="83" t="s">
        <v>8</v>
      </c>
      <c r="B26" s="83" t="s">
        <v>23</v>
      </c>
      <c r="C26" s="116">
        <v>0</v>
      </c>
      <c r="D26" s="116">
        <v>0</v>
      </c>
      <c r="E26" s="116">
        <v>0</v>
      </c>
      <c r="F26" s="116">
        <v>0</v>
      </c>
      <c r="G26" s="116">
        <v>0</v>
      </c>
      <c r="H26" s="116">
        <v>0</v>
      </c>
      <c r="I26" s="116">
        <v>0</v>
      </c>
      <c r="J26" s="116">
        <v>0</v>
      </c>
      <c r="K26" s="116">
        <v>0</v>
      </c>
      <c r="L26" s="116">
        <v>0</v>
      </c>
      <c r="M26" s="116">
        <v>0</v>
      </c>
      <c r="N26" s="116">
        <v>0</v>
      </c>
      <c r="O26" s="116">
        <v>0</v>
      </c>
      <c r="P26" s="116">
        <v>0</v>
      </c>
      <c r="Q26" s="116">
        <v>0</v>
      </c>
      <c r="R26" s="116">
        <v>0</v>
      </c>
      <c r="S26" s="116">
        <v>0</v>
      </c>
      <c r="T26" s="116">
        <v>0</v>
      </c>
      <c r="U26" s="116">
        <v>1</v>
      </c>
      <c r="V26" s="116">
        <v>0</v>
      </c>
      <c r="W26" s="116">
        <v>0</v>
      </c>
      <c r="X26" s="116">
        <v>3</v>
      </c>
      <c r="Y26" s="116">
        <v>0</v>
      </c>
      <c r="Z26" s="116">
        <v>0</v>
      </c>
      <c r="AA26" s="116">
        <v>0</v>
      </c>
      <c r="AB26" s="116">
        <v>0</v>
      </c>
      <c r="AC26" s="116">
        <v>0</v>
      </c>
      <c r="AD26" s="116">
        <v>0</v>
      </c>
      <c r="AE26" s="116">
        <v>0</v>
      </c>
      <c r="AF26" s="116">
        <v>0</v>
      </c>
      <c r="AG26" s="116">
        <v>0</v>
      </c>
      <c r="AH26" s="116">
        <v>0</v>
      </c>
      <c r="AI26" s="116">
        <v>0</v>
      </c>
    </row>
    <row r="27" spans="1:35">
      <c r="A27" s="83" t="s">
        <v>8</v>
      </c>
      <c r="B27" s="83" t="s">
        <v>24</v>
      </c>
      <c r="C27" s="116">
        <v>0</v>
      </c>
      <c r="D27" s="116">
        <v>0</v>
      </c>
      <c r="E27" s="116">
        <v>0</v>
      </c>
      <c r="F27" s="116">
        <v>1</v>
      </c>
      <c r="G27" s="116">
        <v>0</v>
      </c>
      <c r="H27" s="116">
        <v>0</v>
      </c>
      <c r="I27" s="116">
        <v>1</v>
      </c>
      <c r="J27" s="116">
        <v>0</v>
      </c>
      <c r="K27" s="116">
        <v>0</v>
      </c>
      <c r="L27" s="116">
        <v>0</v>
      </c>
      <c r="M27" s="116">
        <v>0</v>
      </c>
      <c r="N27" s="116">
        <v>0</v>
      </c>
      <c r="O27" s="116">
        <v>0</v>
      </c>
      <c r="P27" s="116">
        <v>0</v>
      </c>
      <c r="Q27" s="116">
        <v>0</v>
      </c>
      <c r="R27" s="116">
        <v>0</v>
      </c>
      <c r="S27" s="116">
        <v>1</v>
      </c>
      <c r="T27" s="116">
        <v>0</v>
      </c>
      <c r="U27" s="116">
        <v>2</v>
      </c>
      <c r="V27" s="116">
        <v>0</v>
      </c>
      <c r="W27" s="116">
        <v>0</v>
      </c>
      <c r="X27" s="116">
        <v>0</v>
      </c>
      <c r="Y27" s="116">
        <v>2</v>
      </c>
      <c r="Z27" s="116">
        <v>0</v>
      </c>
      <c r="AA27" s="116">
        <v>0</v>
      </c>
      <c r="AB27" s="116">
        <v>1</v>
      </c>
      <c r="AC27" s="116">
        <v>0</v>
      </c>
      <c r="AD27" s="116">
        <v>0</v>
      </c>
      <c r="AE27" s="116">
        <v>0</v>
      </c>
      <c r="AF27" s="116">
        <v>0</v>
      </c>
      <c r="AG27" s="116">
        <v>1</v>
      </c>
      <c r="AH27" s="116">
        <v>0</v>
      </c>
      <c r="AI27" s="116">
        <v>0</v>
      </c>
    </row>
    <row r="28" spans="1:35">
      <c r="A28" s="83" t="s">
        <v>8</v>
      </c>
      <c r="B28" s="83" t="s">
        <v>22</v>
      </c>
      <c r="C28" s="116">
        <v>0</v>
      </c>
      <c r="D28" s="116">
        <v>1</v>
      </c>
      <c r="E28" s="116">
        <v>0</v>
      </c>
      <c r="F28" s="116">
        <v>2</v>
      </c>
      <c r="G28" s="116">
        <v>1</v>
      </c>
      <c r="H28" s="116">
        <v>0</v>
      </c>
      <c r="I28" s="116">
        <v>3</v>
      </c>
      <c r="J28" s="116">
        <v>0</v>
      </c>
      <c r="K28" s="116">
        <v>0</v>
      </c>
      <c r="L28" s="116">
        <v>1</v>
      </c>
      <c r="M28" s="116">
        <v>0</v>
      </c>
      <c r="N28" s="116">
        <v>0</v>
      </c>
      <c r="O28" s="116">
        <v>1</v>
      </c>
      <c r="P28" s="116">
        <v>3</v>
      </c>
      <c r="Q28" s="116">
        <v>0</v>
      </c>
      <c r="R28" s="116">
        <v>4</v>
      </c>
      <c r="S28" s="116">
        <v>5</v>
      </c>
      <c r="T28" s="116">
        <v>0</v>
      </c>
      <c r="U28" s="116">
        <v>25</v>
      </c>
      <c r="V28" s="116">
        <v>13</v>
      </c>
      <c r="W28" s="116">
        <v>0</v>
      </c>
      <c r="X28" s="116">
        <v>17</v>
      </c>
      <c r="Y28" s="116">
        <v>8</v>
      </c>
      <c r="Z28" s="116">
        <v>0</v>
      </c>
      <c r="AA28" s="116">
        <v>28</v>
      </c>
      <c r="AB28" s="116">
        <v>19</v>
      </c>
      <c r="AC28" s="116">
        <v>0</v>
      </c>
      <c r="AD28" s="116">
        <v>24</v>
      </c>
      <c r="AE28" s="116">
        <v>21</v>
      </c>
      <c r="AF28" s="116">
        <v>0</v>
      </c>
      <c r="AG28" s="116">
        <v>3</v>
      </c>
      <c r="AH28" s="116">
        <v>2</v>
      </c>
      <c r="AI28" s="116">
        <v>0</v>
      </c>
    </row>
    <row r="29" spans="1:35">
      <c r="A29" s="83" t="s">
        <v>8</v>
      </c>
      <c r="B29" s="83" t="s">
        <v>1</v>
      </c>
      <c r="C29" s="116">
        <v>0</v>
      </c>
      <c r="D29" s="116">
        <v>0</v>
      </c>
      <c r="E29" s="116">
        <v>0</v>
      </c>
      <c r="F29" s="116">
        <v>0</v>
      </c>
      <c r="G29" s="116">
        <v>0</v>
      </c>
      <c r="H29" s="116">
        <v>0</v>
      </c>
      <c r="I29" s="116">
        <v>0</v>
      </c>
      <c r="J29" s="116">
        <v>0</v>
      </c>
      <c r="K29" s="116">
        <v>0</v>
      </c>
      <c r="L29" s="116">
        <v>0</v>
      </c>
      <c r="M29" s="116">
        <v>0</v>
      </c>
      <c r="N29" s="116">
        <v>0</v>
      </c>
      <c r="O29" s="116">
        <v>1</v>
      </c>
      <c r="P29" s="116">
        <v>0</v>
      </c>
      <c r="Q29" s="116">
        <v>0</v>
      </c>
      <c r="R29" s="116">
        <v>0</v>
      </c>
      <c r="S29" s="116">
        <v>0</v>
      </c>
      <c r="T29" s="116">
        <v>0</v>
      </c>
      <c r="U29" s="116">
        <v>4</v>
      </c>
      <c r="V29" s="116">
        <v>1</v>
      </c>
      <c r="W29" s="116">
        <v>0</v>
      </c>
      <c r="X29" s="116">
        <v>3</v>
      </c>
      <c r="Y29" s="116">
        <v>1</v>
      </c>
      <c r="Z29" s="116">
        <v>0</v>
      </c>
      <c r="AA29" s="116">
        <v>4</v>
      </c>
      <c r="AB29" s="116">
        <v>1</v>
      </c>
      <c r="AC29" s="116">
        <v>0</v>
      </c>
      <c r="AD29" s="116">
        <v>1</v>
      </c>
      <c r="AE29" s="116">
        <v>0</v>
      </c>
      <c r="AF29" s="116">
        <v>0</v>
      </c>
      <c r="AG29" s="116">
        <v>2</v>
      </c>
      <c r="AH29" s="116">
        <v>0</v>
      </c>
      <c r="AI29" s="116">
        <v>1</v>
      </c>
    </row>
    <row r="30" spans="1:35">
      <c r="A30" s="83" t="s">
        <v>8</v>
      </c>
      <c r="B30" s="83" t="s">
        <v>2</v>
      </c>
      <c r="C30" s="116">
        <v>0</v>
      </c>
      <c r="D30" s="116">
        <v>0</v>
      </c>
      <c r="E30" s="116">
        <v>0</v>
      </c>
      <c r="F30" s="116">
        <v>0</v>
      </c>
      <c r="G30" s="116">
        <v>0</v>
      </c>
      <c r="H30" s="116">
        <v>0</v>
      </c>
      <c r="I30" s="116">
        <v>0</v>
      </c>
      <c r="J30" s="116">
        <v>0</v>
      </c>
      <c r="K30" s="116">
        <v>0</v>
      </c>
      <c r="L30" s="116">
        <v>0</v>
      </c>
      <c r="M30" s="116">
        <v>1</v>
      </c>
      <c r="N30" s="116">
        <v>0</v>
      </c>
      <c r="O30" s="116">
        <v>1</v>
      </c>
      <c r="P30" s="116">
        <v>1</v>
      </c>
      <c r="Q30" s="116">
        <v>0</v>
      </c>
      <c r="R30" s="116">
        <v>4</v>
      </c>
      <c r="S30" s="116">
        <v>0</v>
      </c>
      <c r="T30" s="116">
        <v>0</v>
      </c>
      <c r="U30" s="116">
        <v>5</v>
      </c>
      <c r="V30" s="116">
        <v>0</v>
      </c>
      <c r="W30" s="116">
        <v>0</v>
      </c>
      <c r="X30" s="116">
        <v>0</v>
      </c>
      <c r="Y30" s="116">
        <v>2</v>
      </c>
      <c r="Z30" s="116">
        <v>0</v>
      </c>
      <c r="AA30" s="116">
        <v>1</v>
      </c>
      <c r="AB30" s="116">
        <v>0</v>
      </c>
      <c r="AC30" s="116">
        <v>0</v>
      </c>
      <c r="AD30" s="116">
        <v>0</v>
      </c>
      <c r="AE30" s="116">
        <v>0</v>
      </c>
      <c r="AF30" s="116">
        <v>0</v>
      </c>
      <c r="AG30" s="116">
        <v>0</v>
      </c>
      <c r="AH30" s="116">
        <v>0</v>
      </c>
      <c r="AI30" s="116">
        <v>0</v>
      </c>
    </row>
    <row r="31" spans="1:35">
      <c r="A31" s="83" t="s">
        <v>8</v>
      </c>
      <c r="B31" s="83" t="s">
        <v>9</v>
      </c>
      <c r="C31" s="116">
        <v>1</v>
      </c>
      <c r="D31" s="116">
        <v>0</v>
      </c>
      <c r="E31" s="116">
        <v>1</v>
      </c>
      <c r="F31" s="116">
        <v>0</v>
      </c>
      <c r="G31" s="116">
        <v>0</v>
      </c>
      <c r="H31" s="116">
        <v>0</v>
      </c>
      <c r="I31" s="116">
        <v>0</v>
      </c>
      <c r="J31" s="116">
        <v>0</v>
      </c>
      <c r="K31" s="116">
        <v>0</v>
      </c>
      <c r="L31" s="116">
        <v>0</v>
      </c>
      <c r="M31" s="116">
        <v>0</v>
      </c>
      <c r="N31" s="116">
        <v>0</v>
      </c>
      <c r="O31" s="116">
        <v>2</v>
      </c>
      <c r="P31" s="116">
        <v>0</v>
      </c>
      <c r="Q31" s="116">
        <v>1</v>
      </c>
      <c r="R31" s="116">
        <v>6</v>
      </c>
      <c r="S31" s="116">
        <v>3</v>
      </c>
      <c r="T31" s="116">
        <v>0</v>
      </c>
      <c r="U31" s="116">
        <v>7</v>
      </c>
      <c r="V31" s="116">
        <v>4</v>
      </c>
      <c r="W31" s="116">
        <v>0</v>
      </c>
      <c r="X31" s="116">
        <v>2</v>
      </c>
      <c r="Y31" s="116">
        <v>0</v>
      </c>
      <c r="Z31" s="116">
        <v>0</v>
      </c>
      <c r="AA31" s="116">
        <v>1</v>
      </c>
      <c r="AB31" s="116">
        <v>0</v>
      </c>
      <c r="AC31" s="116">
        <v>0</v>
      </c>
      <c r="AD31" s="116">
        <v>0</v>
      </c>
      <c r="AE31" s="116">
        <v>0</v>
      </c>
      <c r="AF31" s="116">
        <v>0</v>
      </c>
      <c r="AG31" s="116">
        <v>6</v>
      </c>
      <c r="AH31" s="116">
        <v>1</v>
      </c>
      <c r="AI31" s="116">
        <v>1</v>
      </c>
    </row>
    <row r="32" spans="1:35">
      <c r="A32" s="83" t="s">
        <v>50</v>
      </c>
      <c r="B32" s="83" t="s">
        <v>23</v>
      </c>
      <c r="C32" s="116">
        <v>0</v>
      </c>
      <c r="D32" s="116">
        <v>0</v>
      </c>
      <c r="E32" s="116">
        <v>0</v>
      </c>
      <c r="F32" s="116">
        <v>0</v>
      </c>
      <c r="G32" s="116">
        <v>0</v>
      </c>
      <c r="H32" s="116">
        <v>0</v>
      </c>
      <c r="I32" s="116">
        <v>0</v>
      </c>
      <c r="J32" s="116">
        <v>0</v>
      </c>
      <c r="K32" s="116">
        <v>0</v>
      </c>
      <c r="L32" s="116">
        <v>0</v>
      </c>
      <c r="M32" s="116">
        <v>0</v>
      </c>
      <c r="N32" s="116">
        <v>0</v>
      </c>
      <c r="O32" s="116">
        <v>0</v>
      </c>
      <c r="P32" s="116">
        <v>0</v>
      </c>
      <c r="Q32" s="116">
        <v>0</v>
      </c>
      <c r="R32" s="116">
        <v>0</v>
      </c>
      <c r="S32" s="116">
        <v>0</v>
      </c>
      <c r="T32" s="116">
        <v>0</v>
      </c>
      <c r="U32" s="116">
        <v>1</v>
      </c>
      <c r="V32" s="116">
        <v>0</v>
      </c>
      <c r="W32" s="116">
        <v>0</v>
      </c>
      <c r="X32" s="116">
        <v>3</v>
      </c>
      <c r="Y32" s="116">
        <v>0</v>
      </c>
      <c r="Z32" s="116">
        <v>0</v>
      </c>
      <c r="AA32" s="116">
        <v>0</v>
      </c>
      <c r="AB32" s="116">
        <v>1</v>
      </c>
      <c r="AC32" s="116">
        <v>0</v>
      </c>
      <c r="AD32" s="116">
        <v>0</v>
      </c>
      <c r="AE32" s="116">
        <v>0</v>
      </c>
      <c r="AF32" s="116">
        <v>0</v>
      </c>
      <c r="AG32" s="116">
        <v>0</v>
      </c>
      <c r="AH32" s="116">
        <v>0</v>
      </c>
      <c r="AI32" s="116">
        <v>0</v>
      </c>
    </row>
    <row r="33" spans="1:35">
      <c r="A33" s="83" t="s">
        <v>50</v>
      </c>
      <c r="B33" s="83" t="s">
        <v>24</v>
      </c>
      <c r="C33" s="116">
        <v>0</v>
      </c>
      <c r="D33" s="116">
        <v>0</v>
      </c>
      <c r="E33" s="116">
        <v>0</v>
      </c>
      <c r="F33" s="116">
        <v>0</v>
      </c>
      <c r="G33" s="116">
        <v>0</v>
      </c>
      <c r="H33" s="116">
        <v>0</v>
      </c>
      <c r="I33" s="116">
        <v>0</v>
      </c>
      <c r="J33" s="116">
        <v>0</v>
      </c>
      <c r="K33" s="116">
        <v>0</v>
      </c>
      <c r="L33" s="116">
        <v>0</v>
      </c>
      <c r="M33" s="116">
        <v>0</v>
      </c>
      <c r="N33" s="116">
        <v>0</v>
      </c>
      <c r="O33" s="116">
        <v>0</v>
      </c>
      <c r="P33" s="116">
        <v>0</v>
      </c>
      <c r="Q33" s="116">
        <v>0</v>
      </c>
      <c r="R33" s="116">
        <v>0</v>
      </c>
      <c r="S33" s="116">
        <v>0</v>
      </c>
      <c r="T33" s="116">
        <v>0</v>
      </c>
      <c r="U33" s="116">
        <v>1</v>
      </c>
      <c r="V33" s="116">
        <v>1</v>
      </c>
      <c r="W33" s="116">
        <v>0</v>
      </c>
      <c r="X33" s="116">
        <v>0</v>
      </c>
      <c r="Y33" s="116">
        <v>0</v>
      </c>
      <c r="Z33" s="116">
        <v>0</v>
      </c>
      <c r="AA33" s="116">
        <v>2</v>
      </c>
      <c r="AB33" s="116">
        <v>1</v>
      </c>
      <c r="AC33" s="116">
        <v>0</v>
      </c>
      <c r="AD33" s="116">
        <v>0</v>
      </c>
      <c r="AE33" s="116">
        <v>2</v>
      </c>
      <c r="AF33" s="116">
        <v>0</v>
      </c>
      <c r="AG33" s="116">
        <v>0</v>
      </c>
      <c r="AH33" s="116">
        <v>1</v>
      </c>
      <c r="AI33" s="116">
        <v>0</v>
      </c>
    </row>
    <row r="34" spans="1:35">
      <c r="A34" s="83" t="s">
        <v>50</v>
      </c>
      <c r="B34" s="83" t="s">
        <v>22</v>
      </c>
      <c r="C34" s="116">
        <v>0</v>
      </c>
      <c r="D34" s="116">
        <v>1</v>
      </c>
      <c r="E34" s="116">
        <v>0</v>
      </c>
      <c r="F34" s="116">
        <v>2</v>
      </c>
      <c r="G34" s="116">
        <v>0</v>
      </c>
      <c r="H34" s="116">
        <v>0</v>
      </c>
      <c r="I34" s="116">
        <v>0</v>
      </c>
      <c r="J34" s="116">
        <v>0</v>
      </c>
      <c r="K34" s="116">
        <v>0</v>
      </c>
      <c r="L34" s="116">
        <v>0</v>
      </c>
      <c r="M34" s="116">
        <v>0</v>
      </c>
      <c r="N34" s="116">
        <v>0</v>
      </c>
      <c r="O34" s="116">
        <v>4</v>
      </c>
      <c r="P34" s="116">
        <v>2</v>
      </c>
      <c r="Q34" s="116">
        <v>0</v>
      </c>
      <c r="R34" s="116">
        <v>7</v>
      </c>
      <c r="S34" s="116">
        <v>4</v>
      </c>
      <c r="T34" s="116">
        <v>0</v>
      </c>
      <c r="U34" s="116">
        <v>35</v>
      </c>
      <c r="V34" s="116">
        <v>13</v>
      </c>
      <c r="W34" s="116">
        <v>1</v>
      </c>
      <c r="X34" s="116">
        <v>18</v>
      </c>
      <c r="Y34" s="116">
        <v>5</v>
      </c>
      <c r="Z34" s="116">
        <v>0</v>
      </c>
      <c r="AA34" s="116">
        <v>42</v>
      </c>
      <c r="AB34" s="116">
        <v>26</v>
      </c>
      <c r="AC34" s="116">
        <v>0</v>
      </c>
      <c r="AD34" s="116">
        <v>29</v>
      </c>
      <c r="AE34" s="116">
        <v>17</v>
      </c>
      <c r="AF34" s="116">
        <v>0</v>
      </c>
      <c r="AG34" s="116">
        <v>6</v>
      </c>
      <c r="AH34" s="116">
        <v>3</v>
      </c>
      <c r="AI34" s="116">
        <v>0</v>
      </c>
    </row>
    <row r="35" spans="1:35">
      <c r="A35" s="83" t="s">
        <v>50</v>
      </c>
      <c r="B35" s="83" t="s">
        <v>1</v>
      </c>
      <c r="C35" s="116">
        <v>0</v>
      </c>
      <c r="D35" s="116">
        <v>0</v>
      </c>
      <c r="E35" s="116">
        <v>0</v>
      </c>
      <c r="F35" s="116">
        <v>0</v>
      </c>
      <c r="G35" s="116">
        <v>0</v>
      </c>
      <c r="H35" s="116">
        <v>0</v>
      </c>
      <c r="I35" s="116">
        <v>0</v>
      </c>
      <c r="J35" s="116">
        <v>0</v>
      </c>
      <c r="K35" s="116">
        <v>0</v>
      </c>
      <c r="L35" s="116">
        <v>0</v>
      </c>
      <c r="M35" s="116">
        <v>0</v>
      </c>
      <c r="N35" s="116">
        <v>0</v>
      </c>
      <c r="O35" s="116">
        <v>1</v>
      </c>
      <c r="P35" s="116">
        <v>0</v>
      </c>
      <c r="Q35" s="116">
        <v>0</v>
      </c>
      <c r="R35" s="116">
        <v>2</v>
      </c>
      <c r="S35" s="116">
        <v>0</v>
      </c>
      <c r="T35" s="116">
        <v>0</v>
      </c>
      <c r="U35" s="116">
        <v>4</v>
      </c>
      <c r="V35" s="116">
        <v>0</v>
      </c>
      <c r="W35" s="116">
        <v>0</v>
      </c>
      <c r="X35" s="116">
        <v>2</v>
      </c>
      <c r="Y35" s="116">
        <v>1</v>
      </c>
      <c r="Z35" s="116">
        <v>0</v>
      </c>
      <c r="AA35" s="116">
        <v>4</v>
      </c>
      <c r="AB35" s="116">
        <v>1</v>
      </c>
      <c r="AC35" s="116">
        <v>0</v>
      </c>
      <c r="AD35" s="116">
        <v>2</v>
      </c>
      <c r="AE35" s="116">
        <v>0</v>
      </c>
      <c r="AF35" s="116">
        <v>0</v>
      </c>
      <c r="AG35" s="116">
        <v>2</v>
      </c>
      <c r="AH35" s="116">
        <v>1</v>
      </c>
      <c r="AI35" s="116">
        <v>0</v>
      </c>
    </row>
    <row r="36" spans="1:35">
      <c r="A36" s="83" t="s">
        <v>50</v>
      </c>
      <c r="B36" s="83" t="s">
        <v>2</v>
      </c>
      <c r="C36" s="116">
        <v>0</v>
      </c>
      <c r="D36" s="116">
        <v>0</v>
      </c>
      <c r="E36" s="116">
        <v>0</v>
      </c>
      <c r="F36" s="116">
        <v>0</v>
      </c>
      <c r="G36" s="116">
        <v>0</v>
      </c>
      <c r="H36" s="116">
        <v>0</v>
      </c>
      <c r="I36" s="116">
        <v>0</v>
      </c>
      <c r="J36" s="116">
        <v>0</v>
      </c>
      <c r="K36" s="116">
        <v>0</v>
      </c>
      <c r="L36" s="116">
        <v>0</v>
      </c>
      <c r="M36" s="116">
        <v>0</v>
      </c>
      <c r="N36" s="116">
        <v>0</v>
      </c>
      <c r="O36" s="116">
        <v>5</v>
      </c>
      <c r="P36" s="116">
        <v>0</v>
      </c>
      <c r="Q36" s="116">
        <v>0</v>
      </c>
      <c r="R36" s="116">
        <v>2</v>
      </c>
      <c r="S36" s="116">
        <v>0</v>
      </c>
      <c r="T36" s="116">
        <v>0</v>
      </c>
      <c r="U36" s="116">
        <v>8</v>
      </c>
      <c r="V36" s="116">
        <v>0</v>
      </c>
      <c r="W36" s="116">
        <v>0</v>
      </c>
      <c r="X36" s="116">
        <v>1</v>
      </c>
      <c r="Y36" s="116">
        <v>0</v>
      </c>
      <c r="Z36" s="116">
        <v>0</v>
      </c>
      <c r="AA36" s="116">
        <v>4</v>
      </c>
      <c r="AB36" s="116">
        <v>0</v>
      </c>
      <c r="AC36" s="116">
        <v>0</v>
      </c>
      <c r="AD36" s="116">
        <v>0</v>
      </c>
      <c r="AE36" s="116">
        <v>0</v>
      </c>
      <c r="AF36" s="116">
        <v>0</v>
      </c>
      <c r="AG36" s="116">
        <v>6</v>
      </c>
      <c r="AH36" s="116">
        <v>2</v>
      </c>
      <c r="AI36" s="116">
        <v>0</v>
      </c>
    </row>
    <row r="37" spans="1:35">
      <c r="A37" s="83" t="s">
        <v>50</v>
      </c>
      <c r="B37" s="83" t="s">
        <v>9</v>
      </c>
      <c r="C37" s="116">
        <v>0</v>
      </c>
      <c r="D37" s="116">
        <v>0</v>
      </c>
      <c r="E37" s="116">
        <v>0</v>
      </c>
      <c r="F37" s="116">
        <v>0</v>
      </c>
      <c r="G37" s="116">
        <v>0</v>
      </c>
      <c r="H37" s="116">
        <v>0</v>
      </c>
      <c r="I37" s="116">
        <v>0</v>
      </c>
      <c r="J37" s="116">
        <v>0</v>
      </c>
      <c r="K37" s="116">
        <v>0</v>
      </c>
      <c r="L37" s="116">
        <v>1</v>
      </c>
      <c r="M37" s="116">
        <v>1</v>
      </c>
      <c r="N37" s="116">
        <v>0</v>
      </c>
      <c r="O37" s="116">
        <v>3</v>
      </c>
      <c r="P37" s="116">
        <v>0</v>
      </c>
      <c r="Q37" s="116">
        <v>0</v>
      </c>
      <c r="R37" s="116">
        <v>5</v>
      </c>
      <c r="S37" s="116">
        <v>1</v>
      </c>
      <c r="T37" s="116">
        <v>3</v>
      </c>
      <c r="U37" s="116">
        <v>3</v>
      </c>
      <c r="V37" s="116">
        <v>1</v>
      </c>
      <c r="W37" s="116">
        <v>0</v>
      </c>
      <c r="X37" s="116">
        <v>1</v>
      </c>
      <c r="Y37" s="116">
        <v>1</v>
      </c>
      <c r="Z37" s="116">
        <v>0</v>
      </c>
      <c r="AA37" s="116">
        <v>1</v>
      </c>
      <c r="AB37" s="116">
        <v>0</v>
      </c>
      <c r="AC37" s="116">
        <v>0</v>
      </c>
      <c r="AD37" s="116">
        <v>1</v>
      </c>
      <c r="AE37" s="116">
        <v>0</v>
      </c>
      <c r="AF37" s="116">
        <v>0</v>
      </c>
      <c r="AG37" s="116">
        <v>0</v>
      </c>
      <c r="AH37" s="116">
        <v>1</v>
      </c>
      <c r="AI37" s="116">
        <v>3</v>
      </c>
    </row>
    <row r="38" spans="1:35">
      <c r="A38" s="83" t="s">
        <v>55</v>
      </c>
      <c r="B38" s="83" t="s">
        <v>23</v>
      </c>
      <c r="C38" s="116">
        <v>0</v>
      </c>
      <c r="D38" s="116">
        <v>0</v>
      </c>
      <c r="E38" s="116">
        <v>0</v>
      </c>
      <c r="F38" s="116">
        <v>0</v>
      </c>
      <c r="G38" s="116">
        <v>0</v>
      </c>
      <c r="H38" s="116">
        <v>0</v>
      </c>
      <c r="I38" s="116">
        <v>0</v>
      </c>
      <c r="J38" s="116">
        <v>0</v>
      </c>
      <c r="K38" s="116">
        <v>0</v>
      </c>
      <c r="L38" s="116">
        <v>0</v>
      </c>
      <c r="M38" s="116">
        <v>0</v>
      </c>
      <c r="N38" s="116">
        <v>0</v>
      </c>
      <c r="O38" s="116">
        <v>0</v>
      </c>
      <c r="P38" s="116">
        <v>0</v>
      </c>
      <c r="Q38" s="116">
        <v>0</v>
      </c>
      <c r="R38" s="116">
        <v>1</v>
      </c>
      <c r="S38" s="116">
        <v>0</v>
      </c>
      <c r="T38" s="116">
        <v>0</v>
      </c>
      <c r="U38" s="116">
        <v>2</v>
      </c>
      <c r="V38" s="116">
        <v>0</v>
      </c>
      <c r="W38" s="116">
        <v>0</v>
      </c>
      <c r="X38" s="116">
        <v>0</v>
      </c>
      <c r="Y38" s="116">
        <v>0</v>
      </c>
      <c r="Z38" s="116">
        <v>0</v>
      </c>
      <c r="AA38" s="116">
        <v>0</v>
      </c>
      <c r="AB38" s="116">
        <v>0</v>
      </c>
      <c r="AC38" s="116">
        <v>0</v>
      </c>
      <c r="AD38" s="116">
        <v>0</v>
      </c>
      <c r="AE38" s="116">
        <v>0</v>
      </c>
      <c r="AF38" s="116">
        <v>0</v>
      </c>
      <c r="AG38" s="116">
        <v>0</v>
      </c>
      <c r="AH38" s="116">
        <v>0</v>
      </c>
      <c r="AI38" s="116">
        <v>0</v>
      </c>
    </row>
    <row r="39" spans="1:35">
      <c r="A39" s="83" t="s">
        <v>55</v>
      </c>
      <c r="B39" s="83" t="s">
        <v>24</v>
      </c>
      <c r="C39" s="116">
        <v>0</v>
      </c>
      <c r="D39" s="116">
        <v>0</v>
      </c>
      <c r="E39" s="116">
        <v>0</v>
      </c>
      <c r="F39" s="116">
        <v>0</v>
      </c>
      <c r="G39" s="116">
        <v>0</v>
      </c>
      <c r="H39" s="116">
        <v>0</v>
      </c>
      <c r="I39" s="116">
        <v>0</v>
      </c>
      <c r="J39" s="116">
        <v>0</v>
      </c>
      <c r="K39" s="116">
        <v>0</v>
      </c>
      <c r="L39" s="116">
        <v>0</v>
      </c>
      <c r="M39" s="116">
        <v>0</v>
      </c>
      <c r="N39" s="116">
        <v>0</v>
      </c>
      <c r="O39" s="116">
        <v>0</v>
      </c>
      <c r="P39" s="116">
        <v>0</v>
      </c>
      <c r="Q39" s="116">
        <v>0</v>
      </c>
      <c r="R39" s="116">
        <v>1</v>
      </c>
      <c r="S39" s="116">
        <v>0</v>
      </c>
      <c r="T39" s="116">
        <v>0</v>
      </c>
      <c r="U39" s="116">
        <v>1</v>
      </c>
      <c r="V39" s="116">
        <v>0</v>
      </c>
      <c r="W39" s="116">
        <v>0</v>
      </c>
      <c r="X39" s="116">
        <v>0</v>
      </c>
      <c r="Y39" s="116">
        <v>0</v>
      </c>
      <c r="Z39" s="116">
        <v>0</v>
      </c>
      <c r="AA39" s="116">
        <v>2</v>
      </c>
      <c r="AB39" s="116">
        <v>1</v>
      </c>
      <c r="AC39" s="116">
        <v>0</v>
      </c>
      <c r="AD39" s="116">
        <v>0</v>
      </c>
      <c r="AE39" s="116">
        <v>0</v>
      </c>
      <c r="AF39" s="116">
        <v>0</v>
      </c>
      <c r="AG39" s="116">
        <v>0</v>
      </c>
      <c r="AH39" s="116">
        <v>0</v>
      </c>
      <c r="AI39" s="116">
        <v>1</v>
      </c>
    </row>
    <row r="40" spans="1:35">
      <c r="A40" s="83" t="s">
        <v>55</v>
      </c>
      <c r="B40" s="83" t="s">
        <v>22</v>
      </c>
      <c r="C40" s="116">
        <v>0</v>
      </c>
      <c r="D40" s="116">
        <v>0</v>
      </c>
      <c r="E40" s="116">
        <v>0</v>
      </c>
      <c r="F40" s="116">
        <v>0</v>
      </c>
      <c r="G40" s="116">
        <v>0</v>
      </c>
      <c r="H40" s="116">
        <v>0</v>
      </c>
      <c r="I40" s="116">
        <v>2</v>
      </c>
      <c r="J40" s="116">
        <v>2</v>
      </c>
      <c r="K40" s="116">
        <v>0</v>
      </c>
      <c r="L40" s="116">
        <v>1</v>
      </c>
      <c r="M40" s="116">
        <v>1</v>
      </c>
      <c r="N40" s="116">
        <v>0</v>
      </c>
      <c r="O40" s="116">
        <v>1</v>
      </c>
      <c r="P40" s="116">
        <v>0</v>
      </c>
      <c r="Q40" s="116">
        <v>0</v>
      </c>
      <c r="R40" s="116">
        <v>10</v>
      </c>
      <c r="S40" s="116">
        <v>6</v>
      </c>
      <c r="T40" s="116">
        <v>0</v>
      </c>
      <c r="U40" s="116">
        <v>23</v>
      </c>
      <c r="V40" s="116">
        <v>17</v>
      </c>
      <c r="W40" s="116">
        <v>0</v>
      </c>
      <c r="X40" s="116">
        <v>15</v>
      </c>
      <c r="Y40" s="116">
        <v>11</v>
      </c>
      <c r="Z40" s="116">
        <v>0</v>
      </c>
      <c r="AA40" s="116">
        <v>38</v>
      </c>
      <c r="AB40" s="116">
        <v>23</v>
      </c>
      <c r="AC40" s="116">
        <v>0</v>
      </c>
      <c r="AD40" s="116">
        <v>29</v>
      </c>
      <c r="AE40" s="116">
        <v>23</v>
      </c>
      <c r="AF40" s="116">
        <v>0</v>
      </c>
      <c r="AG40" s="116">
        <v>3</v>
      </c>
      <c r="AH40" s="116">
        <v>2</v>
      </c>
      <c r="AI40" s="116">
        <v>0</v>
      </c>
    </row>
    <row r="41" spans="1:35">
      <c r="A41" s="83" t="s">
        <v>55</v>
      </c>
      <c r="B41" s="83" t="s">
        <v>1</v>
      </c>
      <c r="C41" s="116">
        <v>0</v>
      </c>
      <c r="D41" s="116">
        <v>0</v>
      </c>
      <c r="E41" s="116">
        <v>0</v>
      </c>
      <c r="F41" s="116">
        <v>0</v>
      </c>
      <c r="G41" s="116">
        <v>0</v>
      </c>
      <c r="H41" s="116">
        <v>0</v>
      </c>
      <c r="I41" s="116">
        <v>0</v>
      </c>
      <c r="J41" s="116">
        <v>0</v>
      </c>
      <c r="K41" s="116">
        <v>0</v>
      </c>
      <c r="L41" s="116">
        <v>2</v>
      </c>
      <c r="M41" s="116">
        <v>0</v>
      </c>
      <c r="N41" s="116">
        <v>0</v>
      </c>
      <c r="O41" s="116">
        <v>1</v>
      </c>
      <c r="P41" s="116">
        <v>0</v>
      </c>
      <c r="Q41" s="116">
        <v>0</v>
      </c>
      <c r="R41" s="116">
        <v>2</v>
      </c>
      <c r="S41" s="116">
        <v>0</v>
      </c>
      <c r="T41" s="116">
        <v>0</v>
      </c>
      <c r="U41" s="116">
        <v>2</v>
      </c>
      <c r="V41" s="116">
        <v>1</v>
      </c>
      <c r="W41" s="116">
        <v>0</v>
      </c>
      <c r="X41" s="116">
        <v>2</v>
      </c>
      <c r="Y41" s="116">
        <v>2</v>
      </c>
      <c r="Z41" s="116">
        <v>0</v>
      </c>
      <c r="AA41" s="116">
        <v>4</v>
      </c>
      <c r="AB41" s="116">
        <v>0</v>
      </c>
      <c r="AC41" s="116">
        <v>0</v>
      </c>
      <c r="AD41" s="116">
        <v>0</v>
      </c>
      <c r="AE41" s="116">
        <v>0</v>
      </c>
      <c r="AF41" s="116">
        <v>0</v>
      </c>
      <c r="AG41" s="116">
        <v>1</v>
      </c>
      <c r="AH41" s="116">
        <v>0</v>
      </c>
      <c r="AI41" s="116">
        <v>0</v>
      </c>
    </row>
    <row r="42" spans="1:35">
      <c r="A42" s="83" t="s">
        <v>55</v>
      </c>
      <c r="B42" s="83" t="s">
        <v>2</v>
      </c>
      <c r="C42" s="116">
        <v>0</v>
      </c>
      <c r="D42" s="116">
        <v>1</v>
      </c>
      <c r="E42" s="116">
        <v>0</v>
      </c>
      <c r="F42" s="116">
        <v>0</v>
      </c>
      <c r="G42" s="116">
        <v>0</v>
      </c>
      <c r="H42" s="116">
        <v>0</v>
      </c>
      <c r="I42" s="116">
        <v>0</v>
      </c>
      <c r="J42" s="116">
        <v>0</v>
      </c>
      <c r="K42" s="116">
        <v>0</v>
      </c>
      <c r="L42" s="116">
        <v>0</v>
      </c>
      <c r="M42" s="116">
        <v>0</v>
      </c>
      <c r="N42" s="116">
        <v>0</v>
      </c>
      <c r="O42" s="116">
        <v>0</v>
      </c>
      <c r="P42" s="116">
        <v>0</v>
      </c>
      <c r="Q42" s="116">
        <v>0</v>
      </c>
      <c r="R42" s="116">
        <v>1</v>
      </c>
      <c r="S42" s="116">
        <v>0</v>
      </c>
      <c r="T42" s="116">
        <v>0</v>
      </c>
      <c r="U42" s="116">
        <v>1</v>
      </c>
      <c r="V42" s="116">
        <v>0</v>
      </c>
      <c r="W42" s="116">
        <v>0</v>
      </c>
      <c r="X42" s="116">
        <v>4</v>
      </c>
      <c r="Y42" s="116">
        <v>0</v>
      </c>
      <c r="Z42" s="116">
        <v>0</v>
      </c>
      <c r="AA42" s="116">
        <v>1</v>
      </c>
      <c r="AB42" s="116">
        <v>0</v>
      </c>
      <c r="AC42" s="116">
        <v>0</v>
      </c>
      <c r="AD42" s="116">
        <v>0</v>
      </c>
      <c r="AE42" s="116">
        <v>1</v>
      </c>
      <c r="AF42" s="116">
        <v>0</v>
      </c>
      <c r="AG42" s="116">
        <v>1</v>
      </c>
      <c r="AH42" s="116">
        <v>0</v>
      </c>
      <c r="AI42" s="116">
        <v>1</v>
      </c>
    </row>
    <row r="43" spans="1:35">
      <c r="A43" s="83" t="s">
        <v>55</v>
      </c>
      <c r="B43" s="83" t="s">
        <v>9</v>
      </c>
      <c r="C43" s="116">
        <v>1</v>
      </c>
      <c r="D43" s="116">
        <v>0</v>
      </c>
      <c r="E43" s="116">
        <v>0</v>
      </c>
      <c r="F43" s="116">
        <v>0</v>
      </c>
      <c r="G43" s="116">
        <v>0</v>
      </c>
      <c r="H43" s="116">
        <v>0</v>
      </c>
      <c r="I43" s="116">
        <v>0</v>
      </c>
      <c r="J43" s="116">
        <v>0</v>
      </c>
      <c r="K43" s="116">
        <v>0</v>
      </c>
      <c r="L43" s="116">
        <v>0</v>
      </c>
      <c r="M43" s="116">
        <v>0</v>
      </c>
      <c r="N43" s="116">
        <v>0</v>
      </c>
      <c r="O43" s="116">
        <v>1</v>
      </c>
      <c r="P43" s="116">
        <v>0</v>
      </c>
      <c r="Q43" s="116">
        <v>0</v>
      </c>
      <c r="R43" s="116">
        <v>2</v>
      </c>
      <c r="S43" s="116">
        <v>2</v>
      </c>
      <c r="T43" s="116">
        <v>0</v>
      </c>
      <c r="U43" s="116">
        <v>4</v>
      </c>
      <c r="V43" s="116">
        <v>1</v>
      </c>
      <c r="W43" s="116">
        <v>0</v>
      </c>
      <c r="X43" s="116">
        <v>0</v>
      </c>
      <c r="Y43" s="116">
        <v>0</v>
      </c>
      <c r="Z43" s="116">
        <v>0</v>
      </c>
      <c r="AA43" s="116">
        <v>2</v>
      </c>
      <c r="AB43" s="116">
        <v>0</v>
      </c>
      <c r="AC43" s="116">
        <v>0</v>
      </c>
      <c r="AD43" s="116">
        <v>1</v>
      </c>
      <c r="AE43" s="116">
        <v>0</v>
      </c>
      <c r="AF43" s="116">
        <v>0</v>
      </c>
      <c r="AG43" s="116">
        <v>4</v>
      </c>
      <c r="AH43" s="116">
        <v>0</v>
      </c>
      <c r="AI43" s="116">
        <v>2</v>
      </c>
    </row>
    <row r="44" spans="1:35">
      <c r="A44" s="83" t="s">
        <v>60</v>
      </c>
      <c r="B44" s="83" t="s">
        <v>23</v>
      </c>
      <c r="C44" s="116">
        <v>0</v>
      </c>
      <c r="D44" s="116">
        <v>0</v>
      </c>
      <c r="E44" s="116">
        <v>0</v>
      </c>
      <c r="F44" s="116">
        <v>0</v>
      </c>
      <c r="G44" s="116">
        <v>0</v>
      </c>
      <c r="H44" s="116">
        <v>0</v>
      </c>
      <c r="I44" s="116">
        <v>0</v>
      </c>
      <c r="J44" s="116">
        <v>0</v>
      </c>
      <c r="K44" s="116">
        <v>0</v>
      </c>
      <c r="L44" s="116">
        <v>0</v>
      </c>
      <c r="M44" s="116">
        <v>0</v>
      </c>
      <c r="N44" s="116">
        <v>0</v>
      </c>
      <c r="O44" s="116">
        <v>0</v>
      </c>
      <c r="P44" s="116">
        <v>0</v>
      </c>
      <c r="Q44" s="116">
        <v>0</v>
      </c>
      <c r="R44" s="116">
        <v>0</v>
      </c>
      <c r="S44" s="116">
        <v>1</v>
      </c>
      <c r="T44" s="116">
        <v>0</v>
      </c>
      <c r="U44" s="116">
        <v>0</v>
      </c>
      <c r="V44" s="116">
        <v>0</v>
      </c>
      <c r="W44" s="116">
        <v>0</v>
      </c>
      <c r="X44" s="116">
        <v>2</v>
      </c>
      <c r="Y44" s="116">
        <v>0</v>
      </c>
      <c r="Z44" s="116">
        <v>0</v>
      </c>
      <c r="AA44" s="116">
        <v>1</v>
      </c>
      <c r="AB44" s="116">
        <v>0</v>
      </c>
      <c r="AC44" s="116">
        <v>0</v>
      </c>
      <c r="AD44" s="116">
        <v>0</v>
      </c>
      <c r="AE44" s="116">
        <v>0</v>
      </c>
      <c r="AF44" s="116">
        <v>0</v>
      </c>
      <c r="AG44" s="116">
        <v>0</v>
      </c>
      <c r="AH44" s="116">
        <v>0</v>
      </c>
      <c r="AI44" s="116">
        <v>0</v>
      </c>
    </row>
    <row r="45" spans="1:35">
      <c r="A45" s="83" t="s">
        <v>60</v>
      </c>
      <c r="B45" s="83" t="s">
        <v>24</v>
      </c>
      <c r="C45" s="116">
        <v>0</v>
      </c>
      <c r="D45" s="116">
        <v>0</v>
      </c>
      <c r="E45" s="116">
        <v>0</v>
      </c>
      <c r="F45" s="116">
        <v>0</v>
      </c>
      <c r="G45" s="116">
        <v>0</v>
      </c>
      <c r="H45" s="116">
        <v>0</v>
      </c>
      <c r="I45" s="116">
        <v>0</v>
      </c>
      <c r="J45" s="116">
        <v>0</v>
      </c>
      <c r="K45" s="116">
        <v>0</v>
      </c>
      <c r="L45" s="116">
        <v>0</v>
      </c>
      <c r="M45" s="116">
        <v>0</v>
      </c>
      <c r="N45" s="116">
        <v>0</v>
      </c>
      <c r="O45" s="116">
        <v>0</v>
      </c>
      <c r="P45" s="116">
        <v>0</v>
      </c>
      <c r="Q45" s="116">
        <v>0</v>
      </c>
      <c r="R45" s="116">
        <v>0</v>
      </c>
      <c r="S45" s="116">
        <v>1</v>
      </c>
      <c r="T45" s="116">
        <v>0</v>
      </c>
      <c r="U45" s="116">
        <v>1</v>
      </c>
      <c r="V45" s="116">
        <v>0</v>
      </c>
      <c r="W45" s="116">
        <v>0</v>
      </c>
      <c r="X45" s="116">
        <v>0</v>
      </c>
      <c r="Y45" s="116">
        <v>1</v>
      </c>
      <c r="Z45" s="116">
        <v>0</v>
      </c>
      <c r="AA45" s="116">
        <v>0</v>
      </c>
      <c r="AB45" s="116">
        <v>0</v>
      </c>
      <c r="AC45" s="116">
        <v>0</v>
      </c>
      <c r="AD45" s="116">
        <v>1</v>
      </c>
      <c r="AE45" s="116">
        <v>0</v>
      </c>
      <c r="AF45" s="116">
        <v>0</v>
      </c>
      <c r="AG45" s="116">
        <v>0</v>
      </c>
      <c r="AH45" s="116">
        <v>0</v>
      </c>
      <c r="AI45" s="116">
        <v>0</v>
      </c>
    </row>
    <row r="46" spans="1:35">
      <c r="A46" s="83" t="s">
        <v>60</v>
      </c>
      <c r="B46" s="83" t="s">
        <v>22</v>
      </c>
      <c r="C46" s="116">
        <v>2</v>
      </c>
      <c r="D46" s="116">
        <v>1</v>
      </c>
      <c r="E46" s="116">
        <v>0</v>
      </c>
      <c r="F46" s="116">
        <v>3</v>
      </c>
      <c r="G46" s="116">
        <v>6</v>
      </c>
      <c r="H46" s="116">
        <v>0</v>
      </c>
      <c r="I46" s="116">
        <v>5</v>
      </c>
      <c r="J46" s="116">
        <v>4</v>
      </c>
      <c r="K46" s="116">
        <v>0</v>
      </c>
      <c r="L46" s="116">
        <v>3</v>
      </c>
      <c r="M46" s="116">
        <v>5</v>
      </c>
      <c r="N46" s="116">
        <v>0</v>
      </c>
      <c r="O46" s="116">
        <v>4</v>
      </c>
      <c r="P46" s="116">
        <v>3</v>
      </c>
      <c r="Q46" s="116">
        <v>0</v>
      </c>
      <c r="R46" s="116">
        <v>16</v>
      </c>
      <c r="S46" s="116">
        <v>19</v>
      </c>
      <c r="T46" s="116">
        <v>0</v>
      </c>
      <c r="U46" s="116">
        <v>26</v>
      </c>
      <c r="V46" s="116">
        <v>13</v>
      </c>
      <c r="W46" s="116">
        <v>0</v>
      </c>
      <c r="X46" s="116">
        <v>28</v>
      </c>
      <c r="Y46" s="116">
        <v>14</v>
      </c>
      <c r="Z46" s="116">
        <v>0</v>
      </c>
      <c r="AA46" s="116">
        <v>29</v>
      </c>
      <c r="AB46" s="116">
        <v>24</v>
      </c>
      <c r="AC46" s="116">
        <v>0</v>
      </c>
      <c r="AD46" s="116">
        <v>23</v>
      </c>
      <c r="AE46" s="116">
        <v>25</v>
      </c>
      <c r="AF46" s="116">
        <v>0</v>
      </c>
      <c r="AG46" s="116">
        <v>1</v>
      </c>
      <c r="AH46" s="116">
        <v>1</v>
      </c>
      <c r="AI46" s="116">
        <v>0</v>
      </c>
    </row>
    <row r="47" spans="1:35">
      <c r="A47" s="83" t="s">
        <v>60</v>
      </c>
      <c r="B47" s="83" t="s">
        <v>1</v>
      </c>
      <c r="C47" s="116">
        <v>0</v>
      </c>
      <c r="D47" s="116">
        <v>0</v>
      </c>
      <c r="E47" s="116">
        <v>0</v>
      </c>
      <c r="F47" s="116">
        <v>0</v>
      </c>
      <c r="G47" s="116">
        <v>0</v>
      </c>
      <c r="H47" s="116">
        <v>0</v>
      </c>
      <c r="I47" s="116">
        <v>0</v>
      </c>
      <c r="J47" s="116">
        <v>0</v>
      </c>
      <c r="K47" s="116">
        <v>0</v>
      </c>
      <c r="L47" s="116">
        <v>0</v>
      </c>
      <c r="M47" s="116">
        <v>0</v>
      </c>
      <c r="N47" s="116">
        <v>0</v>
      </c>
      <c r="O47" s="116">
        <v>2</v>
      </c>
      <c r="P47" s="116">
        <v>2</v>
      </c>
      <c r="Q47" s="116">
        <v>0</v>
      </c>
      <c r="R47" s="116">
        <v>2</v>
      </c>
      <c r="S47" s="116">
        <v>0</v>
      </c>
      <c r="T47" s="116">
        <v>0</v>
      </c>
      <c r="U47" s="116">
        <v>4</v>
      </c>
      <c r="V47" s="116">
        <v>1</v>
      </c>
      <c r="W47" s="116">
        <v>0</v>
      </c>
      <c r="X47" s="116">
        <v>1</v>
      </c>
      <c r="Y47" s="116">
        <v>0</v>
      </c>
      <c r="Z47" s="116">
        <v>0</v>
      </c>
      <c r="AA47" s="116">
        <v>1</v>
      </c>
      <c r="AB47" s="116">
        <v>2</v>
      </c>
      <c r="AC47" s="116">
        <v>0</v>
      </c>
      <c r="AD47" s="116">
        <v>3</v>
      </c>
      <c r="AE47" s="116">
        <v>0</v>
      </c>
      <c r="AF47" s="116">
        <v>2</v>
      </c>
      <c r="AG47" s="116">
        <v>0</v>
      </c>
      <c r="AH47" s="116">
        <v>0</v>
      </c>
      <c r="AI47" s="116">
        <v>0</v>
      </c>
    </row>
    <row r="48" spans="1:35">
      <c r="A48" s="83" t="s">
        <v>60</v>
      </c>
      <c r="B48" s="83" t="s">
        <v>2</v>
      </c>
      <c r="C48" s="116">
        <v>0</v>
      </c>
      <c r="D48" s="116">
        <v>0</v>
      </c>
      <c r="E48" s="116">
        <v>0</v>
      </c>
      <c r="F48" s="116">
        <v>0</v>
      </c>
      <c r="G48" s="116">
        <v>0</v>
      </c>
      <c r="H48" s="116">
        <v>0</v>
      </c>
      <c r="I48" s="116">
        <v>0</v>
      </c>
      <c r="J48" s="116">
        <v>0</v>
      </c>
      <c r="K48" s="116">
        <v>0</v>
      </c>
      <c r="L48" s="116">
        <v>0</v>
      </c>
      <c r="M48" s="116">
        <v>0</v>
      </c>
      <c r="N48" s="116">
        <v>0</v>
      </c>
      <c r="O48" s="116">
        <v>0</v>
      </c>
      <c r="P48" s="116">
        <v>0</v>
      </c>
      <c r="Q48" s="116">
        <v>0</v>
      </c>
      <c r="R48" s="116">
        <v>3</v>
      </c>
      <c r="S48" s="116">
        <v>1</v>
      </c>
      <c r="T48" s="116">
        <v>0</v>
      </c>
      <c r="U48" s="116">
        <v>3</v>
      </c>
      <c r="V48" s="116">
        <v>1</v>
      </c>
      <c r="W48" s="116">
        <v>0</v>
      </c>
      <c r="X48" s="116">
        <v>5</v>
      </c>
      <c r="Y48" s="116">
        <v>0</v>
      </c>
      <c r="Z48" s="116">
        <v>0</v>
      </c>
      <c r="AA48" s="116">
        <v>5</v>
      </c>
      <c r="AB48" s="116">
        <v>0</v>
      </c>
      <c r="AC48" s="116">
        <v>0</v>
      </c>
      <c r="AD48" s="116">
        <v>2</v>
      </c>
      <c r="AE48" s="116">
        <v>0</v>
      </c>
      <c r="AF48" s="116">
        <v>0</v>
      </c>
      <c r="AG48" s="116">
        <v>5</v>
      </c>
      <c r="AH48" s="116">
        <v>0</v>
      </c>
      <c r="AI48" s="116">
        <v>0</v>
      </c>
    </row>
    <row r="49" spans="1:35">
      <c r="A49" s="83" t="s">
        <v>60</v>
      </c>
      <c r="B49" s="83" t="s">
        <v>9</v>
      </c>
      <c r="C49" s="116">
        <v>1</v>
      </c>
      <c r="D49" s="116">
        <v>0</v>
      </c>
      <c r="E49" s="116">
        <v>0</v>
      </c>
      <c r="F49" s="116">
        <v>0</v>
      </c>
      <c r="G49" s="116">
        <v>0</v>
      </c>
      <c r="H49" s="116">
        <v>0</v>
      </c>
      <c r="I49" s="116">
        <v>0</v>
      </c>
      <c r="J49" s="116">
        <v>0</v>
      </c>
      <c r="K49" s="116">
        <v>0</v>
      </c>
      <c r="L49" s="116">
        <v>0</v>
      </c>
      <c r="M49" s="116">
        <v>0</v>
      </c>
      <c r="N49" s="116">
        <v>0</v>
      </c>
      <c r="O49" s="116">
        <v>3</v>
      </c>
      <c r="P49" s="116">
        <v>0</v>
      </c>
      <c r="Q49" s="116">
        <v>0</v>
      </c>
      <c r="R49" s="116">
        <v>4</v>
      </c>
      <c r="S49" s="116">
        <v>2</v>
      </c>
      <c r="T49" s="116">
        <v>1</v>
      </c>
      <c r="U49" s="116">
        <v>6</v>
      </c>
      <c r="V49" s="116">
        <v>1</v>
      </c>
      <c r="W49" s="116">
        <v>0</v>
      </c>
      <c r="X49" s="116">
        <v>4</v>
      </c>
      <c r="Y49" s="116">
        <v>1</v>
      </c>
      <c r="Z49" s="116">
        <v>0</v>
      </c>
      <c r="AA49" s="116">
        <v>3</v>
      </c>
      <c r="AB49" s="116">
        <v>0</v>
      </c>
      <c r="AC49" s="116">
        <v>0</v>
      </c>
      <c r="AD49" s="116">
        <v>1</v>
      </c>
      <c r="AE49" s="116">
        <v>1</v>
      </c>
      <c r="AF49" s="116">
        <v>0</v>
      </c>
      <c r="AG49" s="116">
        <v>1</v>
      </c>
      <c r="AH49" s="116">
        <v>1</v>
      </c>
      <c r="AI49" s="116">
        <v>0</v>
      </c>
    </row>
    <row r="50" spans="1:35">
      <c r="A50" s="83" t="s">
        <v>70</v>
      </c>
      <c r="B50" s="83" t="s">
        <v>23</v>
      </c>
      <c r="C50" s="116">
        <v>0</v>
      </c>
      <c r="D50" s="116">
        <v>0</v>
      </c>
      <c r="E50" s="116">
        <v>0</v>
      </c>
      <c r="F50" s="116">
        <v>0</v>
      </c>
      <c r="G50" s="116">
        <v>0</v>
      </c>
      <c r="H50" s="116">
        <v>0</v>
      </c>
      <c r="I50" s="116">
        <v>0</v>
      </c>
      <c r="J50" s="116">
        <v>0</v>
      </c>
      <c r="K50" s="116">
        <v>0</v>
      </c>
      <c r="L50" s="116">
        <v>0</v>
      </c>
      <c r="M50" s="116">
        <v>0</v>
      </c>
      <c r="N50" s="116">
        <v>0</v>
      </c>
      <c r="O50" s="116">
        <v>0</v>
      </c>
      <c r="P50" s="116">
        <v>1</v>
      </c>
      <c r="Q50" s="116">
        <v>0</v>
      </c>
      <c r="R50" s="116">
        <v>2</v>
      </c>
      <c r="S50" s="116">
        <v>0</v>
      </c>
      <c r="T50" s="116">
        <v>0</v>
      </c>
      <c r="U50" s="116">
        <v>1</v>
      </c>
      <c r="V50" s="116">
        <v>1</v>
      </c>
      <c r="W50" s="116">
        <v>0</v>
      </c>
      <c r="X50" s="116">
        <v>0</v>
      </c>
      <c r="Y50" s="116">
        <v>0</v>
      </c>
      <c r="Z50" s="116">
        <v>0</v>
      </c>
      <c r="AA50" s="116">
        <v>0</v>
      </c>
      <c r="AB50" s="116">
        <v>0</v>
      </c>
      <c r="AC50" s="116">
        <v>0</v>
      </c>
      <c r="AD50" s="116">
        <v>0</v>
      </c>
      <c r="AE50" s="116">
        <v>0</v>
      </c>
      <c r="AF50" s="116">
        <v>0</v>
      </c>
      <c r="AG50" s="116">
        <v>0</v>
      </c>
      <c r="AH50" s="116">
        <v>0</v>
      </c>
      <c r="AI50" s="116">
        <v>0</v>
      </c>
    </row>
    <row r="51" spans="1:35">
      <c r="A51" s="83" t="s">
        <v>70</v>
      </c>
      <c r="B51" s="83" t="s">
        <v>24</v>
      </c>
      <c r="C51" s="116">
        <v>0</v>
      </c>
      <c r="D51" s="116">
        <v>0</v>
      </c>
      <c r="E51" s="116">
        <v>0</v>
      </c>
      <c r="F51" s="116">
        <v>0</v>
      </c>
      <c r="G51" s="116">
        <v>0</v>
      </c>
      <c r="H51" s="116">
        <v>0</v>
      </c>
      <c r="I51" s="116">
        <v>0</v>
      </c>
      <c r="J51" s="116">
        <v>0</v>
      </c>
      <c r="K51" s="116">
        <v>0</v>
      </c>
      <c r="L51" s="116">
        <v>0</v>
      </c>
      <c r="M51" s="116">
        <v>0</v>
      </c>
      <c r="N51" s="116">
        <v>0</v>
      </c>
      <c r="O51" s="116">
        <v>1</v>
      </c>
      <c r="P51" s="116">
        <v>1</v>
      </c>
      <c r="Q51" s="116">
        <v>0</v>
      </c>
      <c r="R51" s="116">
        <v>0</v>
      </c>
      <c r="S51" s="116">
        <v>0</v>
      </c>
      <c r="T51" s="116">
        <v>0</v>
      </c>
      <c r="U51" s="116">
        <v>0</v>
      </c>
      <c r="V51" s="116">
        <v>1</v>
      </c>
      <c r="W51" s="116">
        <v>0</v>
      </c>
      <c r="X51" s="116">
        <v>0</v>
      </c>
      <c r="Y51" s="116">
        <v>1</v>
      </c>
      <c r="Z51" s="116">
        <v>0</v>
      </c>
      <c r="AA51" s="116">
        <v>1</v>
      </c>
      <c r="AB51" s="116">
        <v>0</v>
      </c>
      <c r="AC51" s="116">
        <v>0</v>
      </c>
      <c r="AD51" s="116">
        <v>1</v>
      </c>
      <c r="AE51" s="116">
        <v>1</v>
      </c>
      <c r="AF51" s="116">
        <v>0</v>
      </c>
      <c r="AG51" s="116">
        <v>0</v>
      </c>
      <c r="AH51" s="116">
        <v>0</v>
      </c>
      <c r="AI51" s="116">
        <v>0</v>
      </c>
    </row>
    <row r="52" spans="1:35">
      <c r="A52" s="83" t="s">
        <v>70</v>
      </c>
      <c r="B52" s="83" t="s">
        <v>22</v>
      </c>
      <c r="C52" s="116">
        <v>0</v>
      </c>
      <c r="D52" s="116">
        <v>0</v>
      </c>
      <c r="E52" s="116">
        <v>0</v>
      </c>
      <c r="F52" s="116">
        <v>3</v>
      </c>
      <c r="G52" s="116">
        <v>1</v>
      </c>
      <c r="H52" s="116">
        <v>0</v>
      </c>
      <c r="I52" s="116">
        <v>5</v>
      </c>
      <c r="J52" s="116">
        <v>1</v>
      </c>
      <c r="K52" s="116">
        <v>0</v>
      </c>
      <c r="L52" s="116">
        <v>2</v>
      </c>
      <c r="M52" s="116">
        <v>0</v>
      </c>
      <c r="N52" s="116">
        <v>0</v>
      </c>
      <c r="O52" s="116">
        <v>2</v>
      </c>
      <c r="P52" s="116">
        <v>1</v>
      </c>
      <c r="Q52" s="116">
        <v>0</v>
      </c>
      <c r="R52" s="116">
        <v>7</v>
      </c>
      <c r="S52" s="116">
        <v>9</v>
      </c>
      <c r="T52" s="116">
        <v>0</v>
      </c>
      <c r="U52" s="116">
        <v>21</v>
      </c>
      <c r="V52" s="116">
        <v>13</v>
      </c>
      <c r="W52" s="116">
        <v>0</v>
      </c>
      <c r="X52" s="116">
        <v>22</v>
      </c>
      <c r="Y52" s="116">
        <v>9</v>
      </c>
      <c r="Z52" s="116">
        <v>0</v>
      </c>
      <c r="AA52" s="116">
        <v>23</v>
      </c>
      <c r="AB52" s="116">
        <v>22</v>
      </c>
      <c r="AC52" s="116">
        <v>0</v>
      </c>
      <c r="AD52" s="116">
        <v>18</v>
      </c>
      <c r="AE52" s="116">
        <v>22</v>
      </c>
      <c r="AF52" s="116">
        <v>1</v>
      </c>
      <c r="AG52" s="116">
        <v>4</v>
      </c>
      <c r="AH52" s="116">
        <v>0</v>
      </c>
      <c r="AI52" s="116">
        <v>0</v>
      </c>
    </row>
    <row r="53" spans="1:35">
      <c r="A53" s="83" t="s">
        <v>70</v>
      </c>
      <c r="B53" s="83" t="s">
        <v>1</v>
      </c>
      <c r="C53" s="116">
        <v>0</v>
      </c>
      <c r="D53" s="116">
        <v>0</v>
      </c>
      <c r="E53" s="116">
        <v>0</v>
      </c>
      <c r="F53" s="116">
        <v>0</v>
      </c>
      <c r="G53" s="116">
        <v>0</v>
      </c>
      <c r="H53" s="116">
        <v>0</v>
      </c>
      <c r="I53" s="116">
        <v>0</v>
      </c>
      <c r="J53" s="116">
        <v>0</v>
      </c>
      <c r="K53" s="116">
        <v>0</v>
      </c>
      <c r="L53" s="116">
        <v>0</v>
      </c>
      <c r="M53" s="116">
        <v>0</v>
      </c>
      <c r="N53" s="116">
        <v>0</v>
      </c>
      <c r="O53" s="116">
        <v>1</v>
      </c>
      <c r="P53" s="116">
        <v>1</v>
      </c>
      <c r="Q53" s="116">
        <v>0</v>
      </c>
      <c r="R53" s="116">
        <v>2</v>
      </c>
      <c r="S53" s="116">
        <v>0</v>
      </c>
      <c r="T53" s="116">
        <v>0</v>
      </c>
      <c r="U53" s="116">
        <v>3</v>
      </c>
      <c r="V53" s="116">
        <v>1</v>
      </c>
      <c r="W53" s="116">
        <v>0</v>
      </c>
      <c r="X53" s="116">
        <v>1</v>
      </c>
      <c r="Y53" s="116">
        <v>1</v>
      </c>
      <c r="Z53" s="116">
        <v>0</v>
      </c>
      <c r="AA53" s="116">
        <v>2</v>
      </c>
      <c r="AB53" s="116">
        <v>1</v>
      </c>
      <c r="AC53" s="116">
        <v>0</v>
      </c>
      <c r="AD53" s="116">
        <v>1</v>
      </c>
      <c r="AE53" s="116">
        <v>0</v>
      </c>
      <c r="AF53" s="116">
        <v>0</v>
      </c>
      <c r="AG53" s="116">
        <v>1</v>
      </c>
      <c r="AH53" s="116">
        <v>0</v>
      </c>
      <c r="AI53" s="116">
        <v>0</v>
      </c>
    </row>
    <row r="54" spans="1:35">
      <c r="A54" s="83" t="s">
        <v>70</v>
      </c>
      <c r="B54" s="83" t="s">
        <v>2</v>
      </c>
      <c r="C54" s="116">
        <v>0</v>
      </c>
      <c r="D54" s="116">
        <v>0</v>
      </c>
      <c r="E54" s="116">
        <v>0</v>
      </c>
      <c r="F54" s="116">
        <v>0</v>
      </c>
      <c r="G54" s="116">
        <v>0</v>
      </c>
      <c r="H54" s="116">
        <v>0</v>
      </c>
      <c r="I54" s="116">
        <v>0</v>
      </c>
      <c r="J54" s="116">
        <v>0</v>
      </c>
      <c r="K54" s="116">
        <v>0</v>
      </c>
      <c r="L54" s="116">
        <v>0</v>
      </c>
      <c r="M54" s="116">
        <v>0</v>
      </c>
      <c r="N54" s="116">
        <v>0</v>
      </c>
      <c r="O54" s="116">
        <v>0</v>
      </c>
      <c r="P54" s="116">
        <v>0</v>
      </c>
      <c r="Q54" s="116">
        <v>0</v>
      </c>
      <c r="R54" s="116">
        <v>1</v>
      </c>
      <c r="S54" s="116">
        <v>1</v>
      </c>
      <c r="T54" s="116">
        <v>0</v>
      </c>
      <c r="U54" s="116">
        <v>2</v>
      </c>
      <c r="V54" s="116">
        <v>2</v>
      </c>
      <c r="W54" s="116">
        <v>0</v>
      </c>
      <c r="X54" s="116">
        <v>3</v>
      </c>
      <c r="Y54" s="116">
        <v>0</v>
      </c>
      <c r="Z54" s="116">
        <v>0</v>
      </c>
      <c r="AA54" s="116">
        <v>3</v>
      </c>
      <c r="AB54" s="116">
        <v>0</v>
      </c>
      <c r="AC54" s="116">
        <v>0</v>
      </c>
      <c r="AD54" s="116">
        <v>3</v>
      </c>
      <c r="AE54" s="116">
        <v>0</v>
      </c>
      <c r="AF54" s="116">
        <v>0</v>
      </c>
      <c r="AG54" s="116">
        <v>1</v>
      </c>
      <c r="AH54" s="116">
        <v>0</v>
      </c>
      <c r="AI54" s="116">
        <v>0</v>
      </c>
    </row>
    <row r="55" spans="1:35">
      <c r="A55" s="83" t="s">
        <v>70</v>
      </c>
      <c r="B55" s="83" t="s">
        <v>9</v>
      </c>
      <c r="C55" s="116">
        <v>0</v>
      </c>
      <c r="D55" s="116">
        <v>0</v>
      </c>
      <c r="E55" s="116">
        <v>0</v>
      </c>
      <c r="F55" s="116">
        <v>0</v>
      </c>
      <c r="G55" s="116">
        <v>0</v>
      </c>
      <c r="H55" s="116">
        <v>0</v>
      </c>
      <c r="I55" s="116">
        <v>0</v>
      </c>
      <c r="J55" s="116">
        <v>0</v>
      </c>
      <c r="K55" s="116">
        <v>0</v>
      </c>
      <c r="L55" s="116">
        <v>0</v>
      </c>
      <c r="M55" s="116">
        <v>0</v>
      </c>
      <c r="N55" s="116">
        <v>0</v>
      </c>
      <c r="O55" s="116">
        <v>3</v>
      </c>
      <c r="P55" s="116">
        <v>0</v>
      </c>
      <c r="Q55" s="116">
        <v>0</v>
      </c>
      <c r="R55" s="116">
        <v>3</v>
      </c>
      <c r="S55" s="116">
        <v>0</v>
      </c>
      <c r="T55" s="116">
        <v>0</v>
      </c>
      <c r="U55" s="116">
        <v>9</v>
      </c>
      <c r="V55" s="116">
        <v>0</v>
      </c>
      <c r="W55" s="116">
        <v>0</v>
      </c>
      <c r="X55" s="116">
        <v>1</v>
      </c>
      <c r="Y55" s="116">
        <v>1</v>
      </c>
      <c r="Z55" s="116">
        <v>0</v>
      </c>
      <c r="AA55" s="116">
        <v>2</v>
      </c>
      <c r="AB55" s="116">
        <v>1</v>
      </c>
      <c r="AC55" s="116">
        <v>0</v>
      </c>
      <c r="AD55" s="116">
        <v>0</v>
      </c>
      <c r="AE55" s="116">
        <v>0</v>
      </c>
      <c r="AF55" s="116">
        <v>0</v>
      </c>
      <c r="AG55" s="116">
        <v>1</v>
      </c>
      <c r="AH55" s="116">
        <v>0</v>
      </c>
      <c r="AI55" s="116">
        <v>1</v>
      </c>
    </row>
    <row r="56" spans="1:35">
      <c r="A56" s="83" t="s">
        <v>74</v>
      </c>
      <c r="B56" s="83" t="s">
        <v>23</v>
      </c>
      <c r="C56" s="116">
        <v>0</v>
      </c>
      <c r="D56" s="116">
        <v>0</v>
      </c>
      <c r="E56" s="116">
        <v>0</v>
      </c>
      <c r="F56" s="116">
        <v>0</v>
      </c>
      <c r="G56" s="116">
        <v>0</v>
      </c>
      <c r="H56" s="116">
        <v>0</v>
      </c>
      <c r="I56" s="116">
        <v>0</v>
      </c>
      <c r="J56" s="116">
        <v>0</v>
      </c>
      <c r="K56" s="116">
        <v>0</v>
      </c>
      <c r="L56" s="116">
        <v>0</v>
      </c>
      <c r="M56" s="116">
        <v>0</v>
      </c>
      <c r="N56" s="116">
        <v>0</v>
      </c>
      <c r="O56" s="116">
        <v>0</v>
      </c>
      <c r="P56" s="116">
        <v>0</v>
      </c>
      <c r="Q56" s="116">
        <v>0</v>
      </c>
      <c r="R56" s="116">
        <v>1</v>
      </c>
      <c r="S56" s="116">
        <v>0</v>
      </c>
      <c r="T56" s="116">
        <v>0</v>
      </c>
      <c r="U56" s="116">
        <v>3</v>
      </c>
      <c r="V56" s="116">
        <v>1</v>
      </c>
      <c r="W56" s="116">
        <v>0</v>
      </c>
      <c r="X56" s="116">
        <v>0</v>
      </c>
      <c r="Y56" s="116">
        <v>0</v>
      </c>
      <c r="Z56" s="116">
        <v>0</v>
      </c>
      <c r="AA56" s="116">
        <v>1</v>
      </c>
      <c r="AB56" s="116">
        <v>0</v>
      </c>
      <c r="AC56" s="116">
        <v>0</v>
      </c>
      <c r="AD56" s="116">
        <v>1</v>
      </c>
      <c r="AE56" s="116">
        <v>0</v>
      </c>
      <c r="AF56" s="116">
        <v>0</v>
      </c>
      <c r="AG56" s="116">
        <v>0</v>
      </c>
      <c r="AH56" s="116">
        <v>0</v>
      </c>
      <c r="AI56" s="116">
        <v>0</v>
      </c>
    </row>
    <row r="57" spans="1:35">
      <c r="A57" s="83" t="s">
        <v>74</v>
      </c>
      <c r="B57" s="83" t="s">
        <v>24</v>
      </c>
      <c r="C57" s="116">
        <v>0</v>
      </c>
      <c r="D57" s="116">
        <v>0</v>
      </c>
      <c r="E57" s="116">
        <v>0</v>
      </c>
      <c r="F57" s="116">
        <v>0</v>
      </c>
      <c r="G57" s="116">
        <v>0</v>
      </c>
      <c r="H57" s="116">
        <v>0</v>
      </c>
      <c r="I57" s="116">
        <v>0</v>
      </c>
      <c r="J57" s="116">
        <v>0</v>
      </c>
      <c r="K57" s="116">
        <v>0</v>
      </c>
      <c r="L57" s="116">
        <v>0</v>
      </c>
      <c r="M57" s="116">
        <v>0</v>
      </c>
      <c r="N57" s="116">
        <v>0</v>
      </c>
      <c r="O57" s="116">
        <v>0</v>
      </c>
      <c r="P57" s="116">
        <v>0</v>
      </c>
      <c r="Q57" s="116">
        <v>0</v>
      </c>
      <c r="R57" s="116">
        <v>0</v>
      </c>
      <c r="S57" s="116">
        <v>0</v>
      </c>
      <c r="T57" s="116">
        <v>0</v>
      </c>
      <c r="U57" s="116">
        <v>0</v>
      </c>
      <c r="V57" s="116">
        <v>0</v>
      </c>
      <c r="W57" s="116">
        <v>0</v>
      </c>
      <c r="X57" s="116">
        <v>2</v>
      </c>
      <c r="Y57" s="116">
        <v>0</v>
      </c>
      <c r="Z57" s="116">
        <v>0</v>
      </c>
      <c r="AA57" s="116">
        <v>0</v>
      </c>
      <c r="AB57" s="116">
        <v>0</v>
      </c>
      <c r="AC57" s="116">
        <v>0</v>
      </c>
      <c r="AD57" s="116">
        <v>0</v>
      </c>
      <c r="AE57" s="116">
        <v>1</v>
      </c>
      <c r="AF57" s="116">
        <v>0</v>
      </c>
      <c r="AG57" s="116">
        <v>1</v>
      </c>
      <c r="AH57" s="116">
        <v>0</v>
      </c>
      <c r="AI57" s="116">
        <v>0</v>
      </c>
    </row>
    <row r="58" spans="1:35">
      <c r="A58" s="83" t="s">
        <v>74</v>
      </c>
      <c r="B58" s="83" t="s">
        <v>22</v>
      </c>
      <c r="C58" s="116">
        <v>0</v>
      </c>
      <c r="D58" s="116">
        <v>0</v>
      </c>
      <c r="E58" s="116">
        <v>0</v>
      </c>
      <c r="F58" s="116">
        <v>0</v>
      </c>
      <c r="G58" s="116">
        <v>0</v>
      </c>
      <c r="H58" s="116">
        <v>0</v>
      </c>
      <c r="I58" s="116">
        <v>0</v>
      </c>
      <c r="J58" s="116">
        <v>1</v>
      </c>
      <c r="K58" s="116">
        <v>0</v>
      </c>
      <c r="L58" s="116">
        <v>0</v>
      </c>
      <c r="M58" s="116">
        <v>0</v>
      </c>
      <c r="N58" s="116">
        <v>0</v>
      </c>
      <c r="O58" s="116">
        <v>1</v>
      </c>
      <c r="P58" s="116">
        <v>1</v>
      </c>
      <c r="Q58" s="116">
        <v>0</v>
      </c>
      <c r="R58" s="116">
        <v>10</v>
      </c>
      <c r="S58" s="116">
        <v>2</v>
      </c>
      <c r="T58" s="116">
        <v>0</v>
      </c>
      <c r="U58" s="116">
        <v>21</v>
      </c>
      <c r="V58" s="116">
        <v>16</v>
      </c>
      <c r="W58" s="116">
        <v>0</v>
      </c>
      <c r="X58" s="116">
        <v>17</v>
      </c>
      <c r="Y58" s="116">
        <v>12</v>
      </c>
      <c r="Z58" s="116">
        <v>0</v>
      </c>
      <c r="AA58" s="116">
        <v>30</v>
      </c>
      <c r="AB58" s="116">
        <v>27</v>
      </c>
      <c r="AC58" s="116">
        <v>0</v>
      </c>
      <c r="AD58" s="116">
        <v>21</v>
      </c>
      <c r="AE58" s="116">
        <v>20</v>
      </c>
      <c r="AF58" s="116">
        <v>0</v>
      </c>
      <c r="AG58" s="116">
        <v>7</v>
      </c>
      <c r="AH58" s="116">
        <v>1</v>
      </c>
      <c r="AI58" s="116">
        <v>0</v>
      </c>
    </row>
    <row r="59" spans="1:35">
      <c r="A59" s="83" t="s">
        <v>74</v>
      </c>
      <c r="B59" s="83" t="s">
        <v>1</v>
      </c>
      <c r="C59" s="116">
        <v>0</v>
      </c>
      <c r="D59" s="116">
        <v>0</v>
      </c>
      <c r="E59" s="116">
        <v>0</v>
      </c>
      <c r="F59" s="116">
        <v>0</v>
      </c>
      <c r="G59" s="116">
        <v>0</v>
      </c>
      <c r="H59" s="116">
        <v>0</v>
      </c>
      <c r="I59" s="116">
        <v>0</v>
      </c>
      <c r="J59" s="116">
        <v>0</v>
      </c>
      <c r="K59" s="116">
        <v>0</v>
      </c>
      <c r="L59" s="116">
        <v>0</v>
      </c>
      <c r="M59" s="116">
        <v>0</v>
      </c>
      <c r="N59" s="116">
        <v>0</v>
      </c>
      <c r="O59" s="116">
        <v>0</v>
      </c>
      <c r="P59" s="116">
        <v>0</v>
      </c>
      <c r="Q59" s="116">
        <v>0</v>
      </c>
      <c r="R59" s="116">
        <v>3</v>
      </c>
      <c r="S59" s="116">
        <v>0</v>
      </c>
      <c r="T59" s="116">
        <v>0</v>
      </c>
      <c r="U59" s="116">
        <v>5</v>
      </c>
      <c r="V59" s="116">
        <v>0</v>
      </c>
      <c r="W59" s="116">
        <v>0</v>
      </c>
      <c r="X59" s="116">
        <v>1</v>
      </c>
      <c r="Y59" s="116">
        <v>0</v>
      </c>
      <c r="Z59" s="116">
        <v>0</v>
      </c>
      <c r="AA59" s="116">
        <v>3</v>
      </c>
      <c r="AB59" s="116">
        <v>0</v>
      </c>
      <c r="AC59" s="116">
        <v>0</v>
      </c>
      <c r="AD59" s="116">
        <v>1</v>
      </c>
      <c r="AE59" s="116">
        <v>0</v>
      </c>
      <c r="AF59" s="116">
        <v>0</v>
      </c>
      <c r="AG59" s="116">
        <v>2</v>
      </c>
      <c r="AH59" s="116">
        <v>2</v>
      </c>
      <c r="AI59" s="116">
        <v>1</v>
      </c>
    </row>
    <row r="60" spans="1:35">
      <c r="A60" s="83" t="s">
        <v>74</v>
      </c>
      <c r="B60" s="83" t="s">
        <v>2</v>
      </c>
      <c r="C60" s="116">
        <v>0</v>
      </c>
      <c r="D60" s="116">
        <v>0</v>
      </c>
      <c r="E60" s="116">
        <v>0</v>
      </c>
      <c r="F60" s="116">
        <v>0</v>
      </c>
      <c r="G60" s="116">
        <v>0</v>
      </c>
      <c r="H60" s="116">
        <v>0</v>
      </c>
      <c r="I60" s="116">
        <v>0</v>
      </c>
      <c r="J60" s="116">
        <v>0</v>
      </c>
      <c r="K60" s="116">
        <v>0</v>
      </c>
      <c r="L60" s="116">
        <v>0</v>
      </c>
      <c r="M60" s="116">
        <v>0</v>
      </c>
      <c r="N60" s="116">
        <v>0</v>
      </c>
      <c r="O60" s="116">
        <v>1</v>
      </c>
      <c r="P60" s="116">
        <v>0</v>
      </c>
      <c r="Q60" s="116">
        <v>0</v>
      </c>
      <c r="R60" s="116">
        <v>3</v>
      </c>
      <c r="S60" s="116">
        <v>1</v>
      </c>
      <c r="T60" s="116">
        <v>0</v>
      </c>
      <c r="U60" s="116">
        <v>1</v>
      </c>
      <c r="V60" s="116">
        <v>1</v>
      </c>
      <c r="W60" s="116">
        <v>0</v>
      </c>
      <c r="X60" s="116">
        <v>2</v>
      </c>
      <c r="Y60" s="116">
        <v>0</v>
      </c>
      <c r="Z60" s="116">
        <v>0</v>
      </c>
      <c r="AA60" s="116">
        <v>0</v>
      </c>
      <c r="AB60" s="116">
        <v>0</v>
      </c>
      <c r="AC60" s="116">
        <v>0</v>
      </c>
      <c r="AD60" s="116">
        <v>2</v>
      </c>
      <c r="AE60" s="116">
        <v>0</v>
      </c>
      <c r="AF60" s="116">
        <v>0</v>
      </c>
      <c r="AG60" s="116">
        <v>0</v>
      </c>
      <c r="AH60" s="116">
        <v>0</v>
      </c>
      <c r="AI60" s="116">
        <v>0</v>
      </c>
    </row>
    <row r="61" spans="1:35">
      <c r="A61" s="83" t="s">
        <v>74</v>
      </c>
      <c r="B61" s="83" t="s">
        <v>9</v>
      </c>
      <c r="C61" s="116">
        <v>0</v>
      </c>
      <c r="D61" s="116">
        <v>0</v>
      </c>
      <c r="E61" s="116">
        <v>0</v>
      </c>
      <c r="F61" s="116">
        <v>0</v>
      </c>
      <c r="G61" s="116">
        <v>0</v>
      </c>
      <c r="H61" s="116">
        <v>0</v>
      </c>
      <c r="I61" s="116">
        <v>0</v>
      </c>
      <c r="J61" s="116">
        <v>0</v>
      </c>
      <c r="K61" s="116">
        <v>0</v>
      </c>
      <c r="L61" s="116">
        <v>0</v>
      </c>
      <c r="M61" s="116">
        <v>0</v>
      </c>
      <c r="N61" s="116">
        <v>0</v>
      </c>
      <c r="O61" s="116">
        <v>0</v>
      </c>
      <c r="P61" s="116">
        <v>0</v>
      </c>
      <c r="Q61" s="116">
        <v>0</v>
      </c>
      <c r="R61" s="116">
        <v>2</v>
      </c>
      <c r="S61" s="116">
        <v>1</v>
      </c>
      <c r="T61" s="116">
        <v>0</v>
      </c>
      <c r="U61" s="116">
        <v>3</v>
      </c>
      <c r="V61" s="116">
        <v>0</v>
      </c>
      <c r="W61" s="116">
        <v>0</v>
      </c>
      <c r="X61" s="116">
        <v>5</v>
      </c>
      <c r="Y61" s="116">
        <v>0</v>
      </c>
      <c r="Z61" s="116">
        <v>1</v>
      </c>
      <c r="AA61" s="116">
        <v>3</v>
      </c>
      <c r="AB61" s="116">
        <v>0</v>
      </c>
      <c r="AC61" s="116">
        <v>0</v>
      </c>
      <c r="AD61" s="116">
        <v>1</v>
      </c>
      <c r="AE61" s="116">
        <v>0</v>
      </c>
      <c r="AF61" s="116">
        <v>0</v>
      </c>
      <c r="AG61" s="116">
        <v>1</v>
      </c>
      <c r="AH61" s="116">
        <v>0</v>
      </c>
      <c r="AI61" s="116">
        <v>0</v>
      </c>
    </row>
    <row r="62" spans="1:35">
      <c r="A62" s="83" t="s">
        <v>103</v>
      </c>
      <c r="B62" s="83" t="s">
        <v>23</v>
      </c>
      <c r="C62" s="116">
        <v>0</v>
      </c>
      <c r="D62" s="116">
        <v>0</v>
      </c>
      <c r="E62" s="116">
        <v>0</v>
      </c>
      <c r="F62" s="116">
        <v>0</v>
      </c>
      <c r="G62" s="116">
        <v>0</v>
      </c>
      <c r="H62" s="116">
        <v>0</v>
      </c>
      <c r="I62" s="116">
        <v>0</v>
      </c>
      <c r="J62" s="116">
        <v>0</v>
      </c>
      <c r="K62" s="116">
        <v>0</v>
      </c>
      <c r="L62" s="116">
        <v>0</v>
      </c>
      <c r="M62" s="116">
        <v>0</v>
      </c>
      <c r="N62" s="116">
        <v>0</v>
      </c>
      <c r="O62" s="116">
        <v>1</v>
      </c>
      <c r="P62" s="116">
        <v>0</v>
      </c>
      <c r="Q62" s="116">
        <v>0</v>
      </c>
      <c r="R62" s="116">
        <v>0</v>
      </c>
      <c r="S62" s="116">
        <v>1</v>
      </c>
      <c r="T62" s="116">
        <v>0</v>
      </c>
      <c r="U62" s="116">
        <v>0</v>
      </c>
      <c r="V62" s="116">
        <v>1</v>
      </c>
      <c r="W62" s="116">
        <v>0</v>
      </c>
      <c r="X62" s="116">
        <v>2</v>
      </c>
      <c r="Y62" s="116">
        <v>1</v>
      </c>
      <c r="Z62" s="116">
        <v>0</v>
      </c>
      <c r="AA62" s="116">
        <v>0</v>
      </c>
      <c r="AB62" s="116">
        <v>0</v>
      </c>
      <c r="AC62" s="116">
        <v>0</v>
      </c>
      <c r="AD62" s="116">
        <v>0</v>
      </c>
      <c r="AE62" s="116">
        <v>0</v>
      </c>
      <c r="AF62" s="116">
        <v>0</v>
      </c>
      <c r="AG62" s="116">
        <v>0</v>
      </c>
      <c r="AH62" s="116">
        <v>0</v>
      </c>
      <c r="AI62" s="116">
        <v>0</v>
      </c>
    </row>
    <row r="63" spans="1:35">
      <c r="A63" s="83" t="s">
        <v>103</v>
      </c>
      <c r="B63" s="83" t="s">
        <v>24</v>
      </c>
      <c r="C63" s="116">
        <v>0</v>
      </c>
      <c r="D63" s="116">
        <v>0</v>
      </c>
      <c r="E63" s="116">
        <v>0</v>
      </c>
      <c r="F63" s="116">
        <v>0</v>
      </c>
      <c r="G63" s="116">
        <v>0</v>
      </c>
      <c r="H63" s="116">
        <v>0</v>
      </c>
      <c r="I63" s="116">
        <v>0</v>
      </c>
      <c r="J63" s="116">
        <v>0</v>
      </c>
      <c r="K63" s="116">
        <v>0</v>
      </c>
      <c r="L63" s="116">
        <v>0</v>
      </c>
      <c r="M63" s="116">
        <v>0</v>
      </c>
      <c r="N63" s="116">
        <v>0</v>
      </c>
      <c r="O63" s="116">
        <v>0</v>
      </c>
      <c r="P63" s="116">
        <v>0</v>
      </c>
      <c r="Q63" s="116">
        <v>0</v>
      </c>
      <c r="R63" s="116">
        <v>0</v>
      </c>
      <c r="S63" s="116">
        <v>0</v>
      </c>
      <c r="T63" s="116">
        <v>0</v>
      </c>
      <c r="U63" s="116">
        <v>0</v>
      </c>
      <c r="V63" s="116">
        <v>1</v>
      </c>
      <c r="W63" s="116">
        <v>0</v>
      </c>
      <c r="X63" s="116">
        <v>5</v>
      </c>
      <c r="Y63" s="116">
        <v>0</v>
      </c>
      <c r="Z63" s="116">
        <v>0</v>
      </c>
      <c r="AA63" s="116">
        <v>3</v>
      </c>
      <c r="AB63" s="116">
        <v>0</v>
      </c>
      <c r="AC63" s="116">
        <v>0</v>
      </c>
      <c r="AD63" s="116">
        <v>0</v>
      </c>
      <c r="AE63" s="116">
        <v>0</v>
      </c>
      <c r="AF63" s="116">
        <v>0</v>
      </c>
      <c r="AG63" s="116">
        <v>0</v>
      </c>
      <c r="AH63" s="116">
        <v>0</v>
      </c>
      <c r="AI63" s="116">
        <v>0</v>
      </c>
    </row>
    <row r="64" spans="1:35">
      <c r="A64" s="83" t="s">
        <v>103</v>
      </c>
      <c r="B64" s="83" t="s">
        <v>22</v>
      </c>
      <c r="C64" s="116">
        <v>0</v>
      </c>
      <c r="D64" s="116">
        <v>0</v>
      </c>
      <c r="E64" s="116">
        <v>0</v>
      </c>
      <c r="F64" s="116">
        <v>2</v>
      </c>
      <c r="G64" s="116">
        <v>1</v>
      </c>
      <c r="H64" s="116">
        <v>0</v>
      </c>
      <c r="I64" s="116">
        <v>0</v>
      </c>
      <c r="J64" s="116">
        <v>2</v>
      </c>
      <c r="K64" s="116">
        <v>0</v>
      </c>
      <c r="L64" s="116">
        <v>1</v>
      </c>
      <c r="M64" s="116">
        <v>1</v>
      </c>
      <c r="N64" s="116">
        <v>0</v>
      </c>
      <c r="O64" s="116">
        <v>0</v>
      </c>
      <c r="P64" s="116">
        <v>1</v>
      </c>
      <c r="Q64" s="116">
        <v>0</v>
      </c>
      <c r="R64" s="116">
        <v>10</v>
      </c>
      <c r="S64" s="116">
        <v>7</v>
      </c>
      <c r="T64" s="116">
        <v>0</v>
      </c>
      <c r="U64" s="116">
        <v>13</v>
      </c>
      <c r="V64" s="116">
        <v>6</v>
      </c>
      <c r="W64" s="116">
        <v>0</v>
      </c>
      <c r="X64" s="116">
        <v>20</v>
      </c>
      <c r="Y64" s="116">
        <v>8</v>
      </c>
      <c r="Z64" s="116">
        <v>0</v>
      </c>
      <c r="AA64" s="116">
        <v>25</v>
      </c>
      <c r="AB64" s="116">
        <v>26</v>
      </c>
      <c r="AC64" s="116">
        <v>0</v>
      </c>
      <c r="AD64" s="116">
        <v>27</v>
      </c>
      <c r="AE64" s="116">
        <v>17</v>
      </c>
      <c r="AF64" s="116">
        <v>0</v>
      </c>
      <c r="AG64" s="116">
        <v>2</v>
      </c>
      <c r="AH64" s="116">
        <v>1</v>
      </c>
      <c r="AI64" s="116">
        <v>0</v>
      </c>
    </row>
    <row r="65" spans="1:35">
      <c r="A65" s="83" t="s">
        <v>103</v>
      </c>
      <c r="B65" s="83" t="s">
        <v>1</v>
      </c>
      <c r="C65" s="116">
        <v>0</v>
      </c>
      <c r="D65" s="116">
        <v>0</v>
      </c>
      <c r="E65" s="116">
        <v>0</v>
      </c>
      <c r="F65" s="116">
        <v>0</v>
      </c>
      <c r="G65" s="116">
        <v>0</v>
      </c>
      <c r="H65" s="116">
        <v>0</v>
      </c>
      <c r="I65" s="116">
        <v>0</v>
      </c>
      <c r="J65" s="116">
        <v>0</v>
      </c>
      <c r="K65" s="116">
        <v>0</v>
      </c>
      <c r="L65" s="116">
        <v>0</v>
      </c>
      <c r="M65" s="116">
        <v>0</v>
      </c>
      <c r="N65" s="116">
        <v>0</v>
      </c>
      <c r="O65" s="116">
        <v>0</v>
      </c>
      <c r="P65" s="116">
        <v>0</v>
      </c>
      <c r="Q65" s="116">
        <v>0</v>
      </c>
      <c r="R65" s="116">
        <v>0</v>
      </c>
      <c r="S65" s="116">
        <v>0</v>
      </c>
      <c r="T65" s="116">
        <v>0</v>
      </c>
      <c r="U65" s="116">
        <v>2</v>
      </c>
      <c r="V65" s="116">
        <v>2</v>
      </c>
      <c r="W65" s="116">
        <v>0</v>
      </c>
      <c r="X65" s="116">
        <v>2</v>
      </c>
      <c r="Y65" s="116">
        <v>0</v>
      </c>
      <c r="Z65" s="116">
        <v>0</v>
      </c>
      <c r="AA65" s="116">
        <v>3</v>
      </c>
      <c r="AB65" s="116">
        <v>1</v>
      </c>
      <c r="AC65" s="116">
        <v>0</v>
      </c>
      <c r="AD65" s="116">
        <v>3</v>
      </c>
      <c r="AE65" s="116">
        <v>0</v>
      </c>
      <c r="AF65" s="116">
        <v>0</v>
      </c>
      <c r="AG65" s="116">
        <v>1</v>
      </c>
      <c r="AH65" s="116">
        <v>0</v>
      </c>
      <c r="AI65" s="116">
        <v>0</v>
      </c>
    </row>
    <row r="66" spans="1:35">
      <c r="A66" s="83" t="s">
        <v>103</v>
      </c>
      <c r="B66" s="83" t="s">
        <v>2</v>
      </c>
      <c r="C66" s="116">
        <v>0</v>
      </c>
      <c r="D66" s="116">
        <v>0</v>
      </c>
      <c r="E66" s="116">
        <v>0</v>
      </c>
      <c r="F66" s="116">
        <v>0</v>
      </c>
      <c r="G66" s="116">
        <v>0</v>
      </c>
      <c r="H66" s="116">
        <v>0</v>
      </c>
      <c r="I66" s="116">
        <v>0</v>
      </c>
      <c r="J66" s="116">
        <v>0</v>
      </c>
      <c r="K66" s="116">
        <v>0</v>
      </c>
      <c r="L66" s="116">
        <v>0</v>
      </c>
      <c r="M66" s="116">
        <v>0</v>
      </c>
      <c r="N66" s="116">
        <v>0</v>
      </c>
      <c r="O66" s="116">
        <v>0</v>
      </c>
      <c r="P66" s="116">
        <v>0</v>
      </c>
      <c r="Q66" s="116">
        <v>0</v>
      </c>
      <c r="R66" s="116">
        <v>2</v>
      </c>
      <c r="S66" s="116">
        <v>0</v>
      </c>
      <c r="T66" s="116">
        <v>0</v>
      </c>
      <c r="U66" s="116">
        <v>0</v>
      </c>
      <c r="V66" s="116">
        <v>2</v>
      </c>
      <c r="W66" s="116">
        <v>0</v>
      </c>
      <c r="X66" s="116">
        <v>4</v>
      </c>
      <c r="Y66" s="116">
        <v>0</v>
      </c>
      <c r="Z66" s="116">
        <v>0</v>
      </c>
      <c r="AA66" s="116">
        <v>1</v>
      </c>
      <c r="AB66" s="116">
        <v>0</v>
      </c>
      <c r="AC66" s="116">
        <v>0</v>
      </c>
      <c r="AD66" s="116">
        <v>0</v>
      </c>
      <c r="AE66" s="116">
        <v>0</v>
      </c>
      <c r="AF66" s="116">
        <v>0</v>
      </c>
      <c r="AG66" s="116">
        <v>2</v>
      </c>
      <c r="AH66" s="116">
        <v>0</v>
      </c>
      <c r="AI66" s="116">
        <v>1</v>
      </c>
    </row>
    <row r="67" spans="1:35">
      <c r="A67" s="83" t="s">
        <v>103</v>
      </c>
      <c r="B67" s="83" t="s">
        <v>9</v>
      </c>
      <c r="C67" s="116">
        <v>0</v>
      </c>
      <c r="D67" s="116">
        <v>0</v>
      </c>
      <c r="E67" s="116">
        <v>0</v>
      </c>
      <c r="F67" s="116">
        <v>0</v>
      </c>
      <c r="G67" s="116">
        <v>0</v>
      </c>
      <c r="H67" s="116">
        <v>0</v>
      </c>
      <c r="I67" s="116">
        <v>0</v>
      </c>
      <c r="J67" s="116">
        <v>0</v>
      </c>
      <c r="K67" s="116">
        <v>0</v>
      </c>
      <c r="L67" s="116">
        <v>0</v>
      </c>
      <c r="M67" s="116">
        <v>0</v>
      </c>
      <c r="N67" s="116">
        <v>0</v>
      </c>
      <c r="O67" s="116">
        <v>3</v>
      </c>
      <c r="P67" s="116">
        <v>0</v>
      </c>
      <c r="Q67" s="116">
        <v>0</v>
      </c>
      <c r="R67" s="116">
        <v>5</v>
      </c>
      <c r="S67" s="116">
        <v>0</v>
      </c>
      <c r="T67" s="116">
        <v>0</v>
      </c>
      <c r="U67" s="116">
        <v>1</v>
      </c>
      <c r="V67" s="116">
        <v>1</v>
      </c>
      <c r="W67" s="116">
        <v>1</v>
      </c>
      <c r="X67" s="116">
        <v>4</v>
      </c>
      <c r="Y67" s="116">
        <v>0</v>
      </c>
      <c r="Z67" s="116">
        <v>0</v>
      </c>
      <c r="AA67" s="116">
        <v>1</v>
      </c>
      <c r="AB67" s="116">
        <v>0</v>
      </c>
      <c r="AC67" s="116">
        <v>0</v>
      </c>
      <c r="AD67" s="116">
        <v>2</v>
      </c>
      <c r="AE67" s="116">
        <v>0</v>
      </c>
      <c r="AF67" s="116">
        <v>0</v>
      </c>
      <c r="AG67" s="116">
        <v>7</v>
      </c>
      <c r="AH67" s="116">
        <v>0</v>
      </c>
      <c r="AI67" s="116">
        <v>1</v>
      </c>
    </row>
    <row r="68" spans="1:35">
      <c r="A68" s="83" t="s">
        <v>185</v>
      </c>
      <c r="B68" s="83" t="s">
        <v>23</v>
      </c>
      <c r="C68" s="116">
        <v>0</v>
      </c>
      <c r="D68" s="116">
        <v>0</v>
      </c>
      <c r="E68" s="116">
        <v>0</v>
      </c>
      <c r="F68" s="116">
        <v>0</v>
      </c>
      <c r="G68" s="116">
        <v>0</v>
      </c>
      <c r="H68" s="116">
        <v>0</v>
      </c>
      <c r="I68" s="116">
        <v>0</v>
      </c>
      <c r="J68" s="116">
        <v>0</v>
      </c>
      <c r="K68" s="116">
        <v>0</v>
      </c>
      <c r="L68" s="116">
        <v>0</v>
      </c>
      <c r="M68" s="116">
        <v>0</v>
      </c>
      <c r="N68" s="116">
        <v>0</v>
      </c>
      <c r="O68" s="116">
        <v>0</v>
      </c>
      <c r="P68" s="116">
        <v>0</v>
      </c>
      <c r="Q68" s="116">
        <v>0</v>
      </c>
      <c r="R68" s="116">
        <v>0</v>
      </c>
      <c r="S68" s="116">
        <v>0</v>
      </c>
      <c r="T68" s="116">
        <v>0</v>
      </c>
      <c r="U68" s="116">
        <v>1</v>
      </c>
      <c r="V68" s="116">
        <v>0</v>
      </c>
      <c r="W68" s="116">
        <v>0</v>
      </c>
      <c r="X68" s="116">
        <v>0</v>
      </c>
      <c r="Y68" s="116">
        <v>0</v>
      </c>
      <c r="Z68" s="116">
        <v>0</v>
      </c>
      <c r="AA68" s="116">
        <v>0</v>
      </c>
      <c r="AB68" s="116">
        <v>0</v>
      </c>
      <c r="AC68" s="116">
        <v>0</v>
      </c>
      <c r="AD68" s="116">
        <v>0</v>
      </c>
      <c r="AE68" s="116">
        <v>0</v>
      </c>
      <c r="AF68" s="116">
        <v>0</v>
      </c>
      <c r="AG68" s="116">
        <v>0</v>
      </c>
      <c r="AH68" s="116">
        <v>0</v>
      </c>
      <c r="AI68" s="116">
        <v>0</v>
      </c>
    </row>
    <row r="69" spans="1:35">
      <c r="A69" s="83" t="s">
        <v>185</v>
      </c>
      <c r="B69" s="83" t="s">
        <v>24</v>
      </c>
      <c r="C69" s="116">
        <v>0</v>
      </c>
      <c r="D69" s="116">
        <v>0</v>
      </c>
      <c r="E69" s="116">
        <v>0</v>
      </c>
      <c r="F69" s="116">
        <v>0</v>
      </c>
      <c r="G69" s="116">
        <v>0</v>
      </c>
      <c r="H69" s="116">
        <v>0</v>
      </c>
      <c r="I69" s="116">
        <v>0</v>
      </c>
      <c r="J69" s="116">
        <v>0</v>
      </c>
      <c r="K69" s="116">
        <v>0</v>
      </c>
      <c r="L69" s="116">
        <v>0</v>
      </c>
      <c r="M69" s="116">
        <v>0</v>
      </c>
      <c r="N69" s="116">
        <v>0</v>
      </c>
      <c r="O69" s="116">
        <v>0</v>
      </c>
      <c r="P69" s="116">
        <v>0</v>
      </c>
      <c r="Q69" s="116">
        <v>0</v>
      </c>
      <c r="R69" s="116">
        <v>1</v>
      </c>
      <c r="S69" s="116">
        <v>0</v>
      </c>
      <c r="T69" s="116">
        <v>0</v>
      </c>
      <c r="U69" s="116">
        <v>0</v>
      </c>
      <c r="V69" s="116">
        <v>1</v>
      </c>
      <c r="W69" s="116">
        <v>0</v>
      </c>
      <c r="X69" s="116">
        <v>1</v>
      </c>
      <c r="Y69" s="116">
        <v>1</v>
      </c>
      <c r="Z69" s="116">
        <v>0</v>
      </c>
      <c r="AA69" s="116">
        <v>1</v>
      </c>
      <c r="AB69" s="116">
        <v>2</v>
      </c>
      <c r="AC69" s="116">
        <v>0</v>
      </c>
      <c r="AD69" s="116">
        <v>0</v>
      </c>
      <c r="AE69" s="116">
        <v>1</v>
      </c>
      <c r="AF69" s="116">
        <v>0</v>
      </c>
      <c r="AG69" s="116">
        <v>0</v>
      </c>
      <c r="AH69" s="116">
        <v>0</v>
      </c>
      <c r="AI69" s="116">
        <v>0</v>
      </c>
    </row>
    <row r="70" spans="1:35">
      <c r="A70" s="83" t="s">
        <v>185</v>
      </c>
      <c r="B70" s="83" t="s">
        <v>22</v>
      </c>
      <c r="C70" s="116">
        <v>0</v>
      </c>
      <c r="D70" s="116">
        <v>0</v>
      </c>
      <c r="E70" s="116">
        <v>0</v>
      </c>
      <c r="F70" s="116">
        <v>5</v>
      </c>
      <c r="G70" s="116">
        <v>1</v>
      </c>
      <c r="H70" s="116">
        <v>0</v>
      </c>
      <c r="I70" s="116">
        <v>0</v>
      </c>
      <c r="J70" s="116">
        <v>0</v>
      </c>
      <c r="K70" s="116">
        <v>0</v>
      </c>
      <c r="L70" s="116">
        <v>0</v>
      </c>
      <c r="M70" s="116">
        <v>0</v>
      </c>
      <c r="N70" s="116">
        <v>0</v>
      </c>
      <c r="O70" s="116">
        <v>1</v>
      </c>
      <c r="P70" s="116">
        <v>0</v>
      </c>
      <c r="Q70" s="116">
        <v>0</v>
      </c>
      <c r="R70" s="116">
        <v>12</v>
      </c>
      <c r="S70" s="116">
        <v>5</v>
      </c>
      <c r="T70" s="116">
        <v>0</v>
      </c>
      <c r="U70" s="116">
        <v>19</v>
      </c>
      <c r="V70" s="116">
        <v>10</v>
      </c>
      <c r="W70" s="116">
        <v>0</v>
      </c>
      <c r="X70" s="116">
        <v>10</v>
      </c>
      <c r="Y70" s="116">
        <v>12</v>
      </c>
      <c r="Z70" s="116">
        <v>0</v>
      </c>
      <c r="AA70" s="116">
        <v>41</v>
      </c>
      <c r="AB70" s="116">
        <v>28</v>
      </c>
      <c r="AC70" s="116">
        <v>0</v>
      </c>
      <c r="AD70" s="116">
        <v>16</v>
      </c>
      <c r="AE70" s="116">
        <v>30</v>
      </c>
      <c r="AF70" s="116">
        <v>0</v>
      </c>
      <c r="AG70" s="116">
        <v>7</v>
      </c>
      <c r="AH70" s="116">
        <v>3</v>
      </c>
      <c r="AI70" s="116">
        <v>0</v>
      </c>
    </row>
    <row r="71" spans="1:35">
      <c r="A71" s="83" t="s">
        <v>185</v>
      </c>
      <c r="B71" s="83" t="s">
        <v>1</v>
      </c>
      <c r="C71" s="116">
        <v>0</v>
      </c>
      <c r="D71" s="116">
        <v>0</v>
      </c>
      <c r="E71" s="116">
        <v>1</v>
      </c>
      <c r="F71" s="116">
        <v>0</v>
      </c>
      <c r="G71" s="116">
        <v>1</v>
      </c>
      <c r="H71" s="116">
        <v>0</v>
      </c>
      <c r="I71" s="116">
        <v>0</v>
      </c>
      <c r="J71" s="116">
        <v>0</v>
      </c>
      <c r="K71" s="116">
        <v>0</v>
      </c>
      <c r="L71" s="116">
        <v>0</v>
      </c>
      <c r="M71" s="116">
        <v>0</v>
      </c>
      <c r="N71" s="116">
        <v>0</v>
      </c>
      <c r="O71" s="116">
        <v>0</v>
      </c>
      <c r="P71" s="116">
        <v>0</v>
      </c>
      <c r="Q71" s="116">
        <v>0</v>
      </c>
      <c r="R71" s="116">
        <v>1</v>
      </c>
      <c r="S71" s="116">
        <v>0</v>
      </c>
      <c r="T71" s="116">
        <v>0</v>
      </c>
      <c r="U71" s="116">
        <v>1</v>
      </c>
      <c r="V71" s="116">
        <v>0</v>
      </c>
      <c r="W71" s="116">
        <v>0</v>
      </c>
      <c r="X71" s="116">
        <v>1</v>
      </c>
      <c r="Y71" s="116">
        <v>0</v>
      </c>
      <c r="Z71" s="116">
        <v>0</v>
      </c>
      <c r="AA71" s="116">
        <v>2</v>
      </c>
      <c r="AB71" s="116">
        <v>0</v>
      </c>
      <c r="AC71" s="116">
        <v>0</v>
      </c>
      <c r="AD71" s="116">
        <v>2</v>
      </c>
      <c r="AE71" s="116">
        <v>1</v>
      </c>
      <c r="AF71" s="116">
        <v>0</v>
      </c>
      <c r="AG71" s="116">
        <v>1</v>
      </c>
      <c r="AH71" s="116">
        <v>0</v>
      </c>
      <c r="AI71" s="116">
        <v>0</v>
      </c>
    </row>
    <row r="72" spans="1:35">
      <c r="A72" s="83" t="s">
        <v>185</v>
      </c>
      <c r="B72" s="83" t="s">
        <v>2</v>
      </c>
      <c r="C72" s="116">
        <v>0</v>
      </c>
      <c r="D72" s="116">
        <v>0</v>
      </c>
      <c r="E72" s="116">
        <v>0</v>
      </c>
      <c r="F72" s="116">
        <v>0</v>
      </c>
      <c r="G72" s="116">
        <v>0</v>
      </c>
      <c r="H72" s="116">
        <v>0</v>
      </c>
      <c r="I72" s="116">
        <v>0</v>
      </c>
      <c r="J72" s="116">
        <v>0</v>
      </c>
      <c r="K72" s="116">
        <v>0</v>
      </c>
      <c r="L72" s="116">
        <v>0</v>
      </c>
      <c r="M72" s="116">
        <v>0</v>
      </c>
      <c r="N72" s="116">
        <v>0</v>
      </c>
      <c r="O72" s="116">
        <v>1</v>
      </c>
      <c r="P72" s="116">
        <v>0</v>
      </c>
      <c r="Q72" s="116">
        <v>0</v>
      </c>
      <c r="R72" s="116">
        <v>1</v>
      </c>
      <c r="S72" s="116">
        <v>1</v>
      </c>
      <c r="T72" s="116">
        <v>0</v>
      </c>
      <c r="U72" s="116">
        <v>0</v>
      </c>
      <c r="V72" s="116">
        <v>0</v>
      </c>
      <c r="W72" s="116">
        <v>0</v>
      </c>
      <c r="X72" s="116">
        <v>1</v>
      </c>
      <c r="Y72" s="116">
        <v>3</v>
      </c>
      <c r="Z72" s="116">
        <v>0</v>
      </c>
      <c r="AA72" s="116">
        <v>2</v>
      </c>
      <c r="AB72" s="116">
        <v>1</v>
      </c>
      <c r="AC72" s="116">
        <v>0</v>
      </c>
      <c r="AD72" s="116">
        <v>3</v>
      </c>
      <c r="AE72" s="116">
        <v>1</v>
      </c>
      <c r="AF72" s="116">
        <v>0</v>
      </c>
      <c r="AG72" s="116">
        <v>2</v>
      </c>
      <c r="AH72" s="116">
        <v>0</v>
      </c>
      <c r="AI72" s="116">
        <v>2</v>
      </c>
    </row>
    <row r="73" spans="1:35">
      <c r="A73" s="83" t="s">
        <v>185</v>
      </c>
      <c r="B73" s="83" t="s">
        <v>9</v>
      </c>
      <c r="C73" s="116">
        <v>1</v>
      </c>
      <c r="D73" s="116">
        <v>0</v>
      </c>
      <c r="E73" s="116">
        <v>0</v>
      </c>
      <c r="F73" s="116">
        <v>0</v>
      </c>
      <c r="G73" s="116">
        <v>0</v>
      </c>
      <c r="H73" s="116">
        <v>0</v>
      </c>
      <c r="I73" s="116">
        <v>0</v>
      </c>
      <c r="J73" s="116">
        <v>0</v>
      </c>
      <c r="K73" s="116">
        <v>0</v>
      </c>
      <c r="L73" s="116">
        <v>0</v>
      </c>
      <c r="M73" s="116">
        <v>1</v>
      </c>
      <c r="N73" s="116">
        <v>0</v>
      </c>
      <c r="O73" s="116">
        <v>4</v>
      </c>
      <c r="P73" s="116">
        <v>0</v>
      </c>
      <c r="Q73" s="116">
        <v>0</v>
      </c>
      <c r="R73" s="116">
        <v>4</v>
      </c>
      <c r="S73" s="116">
        <v>0</v>
      </c>
      <c r="T73" s="116">
        <v>1</v>
      </c>
      <c r="U73" s="116">
        <v>8</v>
      </c>
      <c r="V73" s="116">
        <v>0</v>
      </c>
      <c r="W73" s="116">
        <v>0</v>
      </c>
      <c r="X73" s="116">
        <v>2</v>
      </c>
      <c r="Y73" s="116">
        <v>1</v>
      </c>
      <c r="Z73" s="116">
        <v>0</v>
      </c>
      <c r="AA73" s="116">
        <v>3</v>
      </c>
      <c r="AB73" s="116">
        <v>1</v>
      </c>
      <c r="AC73" s="116">
        <v>0</v>
      </c>
      <c r="AD73" s="116">
        <v>0</v>
      </c>
      <c r="AE73" s="116">
        <v>0</v>
      </c>
      <c r="AF73" s="116">
        <v>0</v>
      </c>
      <c r="AG73" s="116">
        <v>6</v>
      </c>
      <c r="AH73" s="116">
        <v>1</v>
      </c>
      <c r="AI73" s="116">
        <v>2</v>
      </c>
    </row>
    <row r="74" spans="1:35">
      <c r="A74" s="83" t="s">
        <v>186</v>
      </c>
      <c r="B74" s="83" t="s">
        <v>23</v>
      </c>
      <c r="C74" s="116">
        <v>0</v>
      </c>
      <c r="D74" s="116">
        <v>0</v>
      </c>
      <c r="E74" s="116">
        <v>0</v>
      </c>
      <c r="F74" s="116">
        <v>0</v>
      </c>
      <c r="G74" s="116">
        <v>0</v>
      </c>
      <c r="H74" s="116">
        <v>0</v>
      </c>
      <c r="I74" s="116">
        <v>0</v>
      </c>
      <c r="J74" s="116">
        <v>0</v>
      </c>
      <c r="K74" s="116">
        <v>0</v>
      </c>
      <c r="L74" s="116">
        <v>0</v>
      </c>
      <c r="M74" s="116">
        <v>0</v>
      </c>
      <c r="N74" s="116">
        <v>0</v>
      </c>
      <c r="O74" s="116">
        <v>0</v>
      </c>
      <c r="P74" s="116">
        <v>1</v>
      </c>
      <c r="Q74" s="116">
        <v>0</v>
      </c>
      <c r="R74" s="116">
        <v>1</v>
      </c>
      <c r="S74" s="116">
        <v>0</v>
      </c>
      <c r="T74" s="116">
        <v>0</v>
      </c>
      <c r="U74" s="116">
        <v>2</v>
      </c>
      <c r="V74" s="116">
        <v>1</v>
      </c>
      <c r="W74" s="116">
        <v>0</v>
      </c>
      <c r="X74" s="116">
        <v>1</v>
      </c>
      <c r="Y74" s="116">
        <v>0</v>
      </c>
      <c r="Z74" s="116">
        <v>0</v>
      </c>
      <c r="AA74" s="116">
        <v>1</v>
      </c>
      <c r="AB74" s="116">
        <v>0</v>
      </c>
      <c r="AC74" s="116">
        <v>0</v>
      </c>
      <c r="AD74" s="116">
        <v>0</v>
      </c>
      <c r="AE74" s="116">
        <v>0</v>
      </c>
      <c r="AF74" s="116">
        <v>0</v>
      </c>
      <c r="AG74" s="116">
        <v>0</v>
      </c>
      <c r="AH74" s="116">
        <v>0</v>
      </c>
      <c r="AI74" s="116">
        <v>0</v>
      </c>
    </row>
    <row r="75" spans="1:35">
      <c r="A75" s="83" t="s">
        <v>186</v>
      </c>
      <c r="B75" s="83" t="s">
        <v>24</v>
      </c>
      <c r="C75" s="116">
        <v>0</v>
      </c>
      <c r="D75" s="116">
        <v>0</v>
      </c>
      <c r="E75" s="116">
        <v>0</v>
      </c>
      <c r="F75" s="116">
        <v>0</v>
      </c>
      <c r="G75" s="116">
        <v>0</v>
      </c>
      <c r="H75" s="116">
        <v>0</v>
      </c>
      <c r="I75" s="116">
        <v>0</v>
      </c>
      <c r="J75" s="116">
        <v>0</v>
      </c>
      <c r="K75" s="116">
        <v>0</v>
      </c>
      <c r="L75" s="116">
        <v>0</v>
      </c>
      <c r="M75" s="116">
        <v>0</v>
      </c>
      <c r="N75" s="116">
        <v>0</v>
      </c>
      <c r="O75" s="116">
        <v>0</v>
      </c>
      <c r="P75" s="116">
        <v>0</v>
      </c>
      <c r="Q75" s="116">
        <v>0</v>
      </c>
      <c r="R75" s="116">
        <v>0</v>
      </c>
      <c r="S75" s="116">
        <v>0</v>
      </c>
      <c r="T75" s="116">
        <v>0</v>
      </c>
      <c r="U75" s="116">
        <v>0</v>
      </c>
      <c r="V75" s="116">
        <v>0</v>
      </c>
      <c r="W75" s="116">
        <v>0</v>
      </c>
      <c r="X75" s="116">
        <v>0</v>
      </c>
      <c r="Y75" s="116">
        <v>0</v>
      </c>
      <c r="Z75" s="116">
        <v>0</v>
      </c>
      <c r="AA75" s="116">
        <v>2</v>
      </c>
      <c r="AB75" s="116">
        <v>1</v>
      </c>
      <c r="AC75" s="116">
        <v>0</v>
      </c>
      <c r="AD75" s="116">
        <v>0</v>
      </c>
      <c r="AE75" s="116">
        <v>0</v>
      </c>
      <c r="AF75" s="116">
        <v>0</v>
      </c>
      <c r="AG75" s="116">
        <v>0</v>
      </c>
      <c r="AH75" s="116">
        <v>0</v>
      </c>
      <c r="AI75" s="116">
        <v>0</v>
      </c>
    </row>
    <row r="76" spans="1:35">
      <c r="A76" s="83" t="s">
        <v>186</v>
      </c>
      <c r="B76" s="83" t="s">
        <v>22</v>
      </c>
      <c r="C76" s="116">
        <v>0</v>
      </c>
      <c r="D76" s="116">
        <v>0</v>
      </c>
      <c r="E76" s="116">
        <v>0</v>
      </c>
      <c r="F76" s="116">
        <v>1</v>
      </c>
      <c r="G76" s="116">
        <v>3</v>
      </c>
      <c r="H76" s="116">
        <v>0</v>
      </c>
      <c r="I76" s="116">
        <v>0</v>
      </c>
      <c r="J76" s="116">
        <v>0</v>
      </c>
      <c r="K76" s="116">
        <v>0</v>
      </c>
      <c r="L76" s="116">
        <v>1</v>
      </c>
      <c r="M76" s="116">
        <v>1</v>
      </c>
      <c r="N76" s="116">
        <v>0</v>
      </c>
      <c r="O76" s="116">
        <v>3</v>
      </c>
      <c r="P76" s="116">
        <v>1</v>
      </c>
      <c r="Q76" s="116">
        <v>0</v>
      </c>
      <c r="R76" s="116">
        <v>2</v>
      </c>
      <c r="S76" s="116">
        <v>4</v>
      </c>
      <c r="T76" s="116">
        <v>0</v>
      </c>
      <c r="U76" s="116">
        <v>15</v>
      </c>
      <c r="V76" s="116">
        <v>11</v>
      </c>
      <c r="W76" s="116">
        <v>0</v>
      </c>
      <c r="X76" s="116">
        <v>24</v>
      </c>
      <c r="Y76" s="116">
        <v>7</v>
      </c>
      <c r="Z76" s="116">
        <v>0</v>
      </c>
      <c r="AA76" s="116">
        <v>41</v>
      </c>
      <c r="AB76" s="116">
        <v>21</v>
      </c>
      <c r="AC76" s="116">
        <v>0</v>
      </c>
      <c r="AD76" s="116">
        <v>18</v>
      </c>
      <c r="AE76" s="116">
        <v>24</v>
      </c>
      <c r="AF76" s="116">
        <v>0</v>
      </c>
      <c r="AG76" s="116">
        <v>10</v>
      </c>
      <c r="AH76" s="116">
        <v>6</v>
      </c>
      <c r="AI76" s="116">
        <v>0</v>
      </c>
    </row>
    <row r="77" spans="1:35">
      <c r="A77" s="83" t="s">
        <v>186</v>
      </c>
      <c r="B77" s="83" t="s">
        <v>1</v>
      </c>
      <c r="C77" s="116">
        <v>0</v>
      </c>
      <c r="D77" s="116">
        <v>0</v>
      </c>
      <c r="E77" s="116">
        <v>1</v>
      </c>
      <c r="F77" s="116">
        <v>0</v>
      </c>
      <c r="G77" s="116">
        <v>0</v>
      </c>
      <c r="H77" s="116">
        <v>0</v>
      </c>
      <c r="I77" s="116">
        <v>0</v>
      </c>
      <c r="J77" s="116">
        <v>0</v>
      </c>
      <c r="K77" s="116">
        <v>0</v>
      </c>
      <c r="L77" s="116">
        <v>0</v>
      </c>
      <c r="M77" s="116">
        <v>0</v>
      </c>
      <c r="N77" s="116">
        <v>0</v>
      </c>
      <c r="O77" s="116">
        <v>1</v>
      </c>
      <c r="P77" s="116">
        <v>0</v>
      </c>
      <c r="Q77" s="116">
        <v>0</v>
      </c>
      <c r="R77" s="116">
        <v>1</v>
      </c>
      <c r="S77" s="116">
        <v>0</v>
      </c>
      <c r="T77" s="116">
        <v>0</v>
      </c>
      <c r="U77" s="116">
        <v>0</v>
      </c>
      <c r="V77" s="116">
        <v>4</v>
      </c>
      <c r="W77" s="116">
        <v>0</v>
      </c>
      <c r="X77" s="116">
        <v>2</v>
      </c>
      <c r="Y77" s="116">
        <v>0</v>
      </c>
      <c r="Z77" s="116">
        <v>0</v>
      </c>
      <c r="AA77" s="116">
        <v>3</v>
      </c>
      <c r="AB77" s="116">
        <v>0</v>
      </c>
      <c r="AC77" s="116">
        <v>0</v>
      </c>
      <c r="AD77" s="116">
        <v>2</v>
      </c>
      <c r="AE77" s="116">
        <v>1</v>
      </c>
      <c r="AF77" s="116">
        <v>0</v>
      </c>
      <c r="AG77" s="116">
        <v>0</v>
      </c>
      <c r="AH77" s="116">
        <v>0</v>
      </c>
      <c r="AI77" s="116">
        <v>0</v>
      </c>
    </row>
    <row r="78" spans="1:35">
      <c r="A78" s="83" t="s">
        <v>186</v>
      </c>
      <c r="B78" s="83" t="s">
        <v>2</v>
      </c>
      <c r="C78" s="116">
        <v>1</v>
      </c>
      <c r="D78" s="116">
        <v>0</v>
      </c>
      <c r="E78" s="116">
        <v>0</v>
      </c>
      <c r="F78" s="116">
        <v>0</v>
      </c>
      <c r="G78" s="116">
        <v>0</v>
      </c>
      <c r="H78" s="116">
        <v>0</v>
      </c>
      <c r="I78" s="116">
        <v>0</v>
      </c>
      <c r="J78" s="116">
        <v>0</v>
      </c>
      <c r="K78" s="116">
        <v>0</v>
      </c>
      <c r="L78" s="116">
        <v>0</v>
      </c>
      <c r="M78" s="116">
        <v>0</v>
      </c>
      <c r="N78" s="116">
        <v>1</v>
      </c>
      <c r="O78" s="116">
        <v>1</v>
      </c>
      <c r="P78" s="116">
        <v>0</v>
      </c>
      <c r="Q78" s="116">
        <v>0</v>
      </c>
      <c r="R78" s="116">
        <v>2</v>
      </c>
      <c r="S78" s="116">
        <v>0</v>
      </c>
      <c r="T78" s="116">
        <v>0</v>
      </c>
      <c r="U78" s="116">
        <v>2</v>
      </c>
      <c r="V78" s="116">
        <v>0</v>
      </c>
      <c r="W78" s="116">
        <v>0</v>
      </c>
      <c r="X78" s="116">
        <v>4</v>
      </c>
      <c r="Y78" s="116">
        <v>0</v>
      </c>
      <c r="Z78" s="116">
        <v>1</v>
      </c>
      <c r="AA78" s="116">
        <v>3</v>
      </c>
      <c r="AB78" s="116">
        <v>0</v>
      </c>
      <c r="AC78" s="116">
        <v>1</v>
      </c>
      <c r="AD78" s="116">
        <v>1</v>
      </c>
      <c r="AE78" s="116">
        <v>0</v>
      </c>
      <c r="AF78" s="116">
        <v>0</v>
      </c>
      <c r="AG78" s="116">
        <v>2</v>
      </c>
      <c r="AH78" s="116">
        <v>0</v>
      </c>
      <c r="AI78" s="116">
        <v>0</v>
      </c>
    </row>
    <row r="79" spans="1:35">
      <c r="A79" s="83" t="s">
        <v>186</v>
      </c>
      <c r="B79" s="83" t="s">
        <v>9</v>
      </c>
      <c r="C79" s="116">
        <v>0</v>
      </c>
      <c r="D79" s="116">
        <v>0</v>
      </c>
      <c r="E79" s="116">
        <v>0</v>
      </c>
      <c r="F79" s="116">
        <v>0</v>
      </c>
      <c r="G79" s="116">
        <v>0</v>
      </c>
      <c r="H79" s="116">
        <v>0</v>
      </c>
      <c r="I79" s="116">
        <v>0</v>
      </c>
      <c r="J79" s="116">
        <v>0</v>
      </c>
      <c r="K79" s="116">
        <v>0</v>
      </c>
      <c r="L79" s="116">
        <v>0</v>
      </c>
      <c r="M79" s="116">
        <v>0</v>
      </c>
      <c r="N79" s="116">
        <v>0</v>
      </c>
      <c r="O79" s="116">
        <v>0</v>
      </c>
      <c r="P79" s="116">
        <v>2</v>
      </c>
      <c r="Q79" s="116">
        <v>0</v>
      </c>
      <c r="R79" s="116">
        <v>4</v>
      </c>
      <c r="S79" s="116">
        <v>1</v>
      </c>
      <c r="T79" s="116">
        <v>0</v>
      </c>
      <c r="U79" s="116">
        <v>2</v>
      </c>
      <c r="V79" s="116">
        <v>0</v>
      </c>
      <c r="W79" s="116">
        <v>0</v>
      </c>
      <c r="X79" s="116">
        <v>2</v>
      </c>
      <c r="Y79" s="116">
        <v>0</v>
      </c>
      <c r="Z79" s="116">
        <v>0</v>
      </c>
      <c r="AA79" s="116">
        <v>2</v>
      </c>
      <c r="AB79" s="116">
        <v>0</v>
      </c>
      <c r="AC79" s="116">
        <v>0</v>
      </c>
      <c r="AD79" s="116">
        <v>0</v>
      </c>
      <c r="AE79" s="116">
        <v>0</v>
      </c>
      <c r="AF79" s="116">
        <v>0</v>
      </c>
      <c r="AG79" s="116">
        <v>5</v>
      </c>
      <c r="AH79" s="116">
        <v>1</v>
      </c>
      <c r="AI79" s="116">
        <v>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Cover_sheet</vt:lpstr>
      <vt:lpstr>Contents</vt:lpstr>
      <vt:lpstr>PopData</vt:lpstr>
      <vt:lpstr>Dataset</vt:lpstr>
      <vt:lpstr>Pop_lookup</vt:lpstr>
      <vt:lpstr>200910</vt:lpstr>
      <vt:lpstr>FIRE0503a_raw</vt:lpstr>
      <vt:lpstr>FIRE0503a</vt:lpstr>
      <vt:lpstr>Data - fatalities</vt:lpstr>
      <vt:lpstr>FIRE0503b_raw</vt:lpstr>
      <vt:lpstr>FIRE0503b</vt:lpstr>
      <vt:lpstr>Data - casualties</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FIRE0503: Fatalities and non-fatal casualties by age, gender and type of location</dc:title>
  <dc:creator/>
  <cp:keywords>data tables, fatalities, casualties, age, gender, location, 2023</cp:keywords>
  <cp:lastModifiedBy/>
  <dcterms:created xsi:type="dcterms:W3CDTF">2023-09-14T15:29:04Z</dcterms:created>
  <dcterms:modified xsi:type="dcterms:W3CDTF">2023-09-14T15:31:25Z</dcterms:modified>
</cp:coreProperties>
</file>