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/>
  <xr:revisionPtr revIDLastSave="0" documentId="8_{E2FBF600-642C-4A63-8CBD-B90361FB8EFB}" xr6:coauthVersionLast="47" xr6:coauthVersionMax="47" xr10:uidLastSave="{00000000-0000-0000-0000-000000000000}"/>
  <workbookProtection workbookAlgorithmName="SHA-512" workbookHashValue="5VuADke2ocLho+jNEQxtP2RSskRBCn+IutxLROaCwFn+Be5Qjn4uLmAJuY1mY1J1oGAA7+H5IOYjGFygjPZIaQ==" workbookSaltValue="lFxEToSGg2QgZ2tqtiAqzg==" workbookSpinCount="100000" lockStructure="1"/>
  <bookViews>
    <workbookView xWindow="-110" yWindow="-110" windowWidth="19420" windowHeight="10420" tabRatio="779" xr2:uid="{00000000-000D-0000-FFFF-FFFF00000000}"/>
  </bookViews>
  <sheets>
    <sheet name="Cover_sheet" sheetId="34" r:id="rId1"/>
    <sheet name="Contents" sheetId="35" r:id="rId2"/>
    <sheet name="Data - retirements" sheetId="39" r:id="rId3"/>
    <sheet name="Data - headcount" sheetId="38" r:id="rId4"/>
    <sheet name="FIRE1112_working" sheetId="1" state="hidden" r:id="rId5"/>
    <sheet name="FIRE1112" sheetId="13" r:id="rId6"/>
    <sheet name="FRS geographical categories" sheetId="40" r:id="rId7"/>
  </sheets>
  <definedNames>
    <definedName name="_xlnm._FilterDatabase" localSheetId="3" hidden="1">'Data - headcount'!$A$1:$F$596</definedName>
    <definedName name="_xlnm._FilterDatabase" localSheetId="6" hidden="1">'FRS geographical categories'!$A$1:$C$45</definedName>
    <definedName name="_xlnm.Print_Area" localSheetId="1">Contents!$A$1:$D$8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9" i="1" l="1" a="1"/>
  <c r="D49" i="1" s="1"/>
  <c r="C49" i="1" a="1"/>
  <c r="C49" i="1" s="1"/>
  <c r="B49" i="1" a="1"/>
  <c r="B49" i="1" s="1"/>
  <c r="E49" i="1" s="1"/>
  <c r="F49" i="1" l="1"/>
  <c r="A3" i="1"/>
  <c r="B3" i="1"/>
  <c r="B43" i="1" s="1" a="1"/>
  <c r="B43" i="1" s="1"/>
  <c r="D6" i="1" l="1" a="1"/>
  <c r="D6" i="1" s="1"/>
  <c r="C13" i="1" a="1"/>
  <c r="C13" i="1" s="1"/>
  <c r="C15" i="1" a="1"/>
  <c r="C15" i="1" s="1"/>
  <c r="C17" i="1" a="1"/>
  <c r="C17" i="1" s="1"/>
  <c r="C19" i="1" a="1"/>
  <c r="C19" i="1" s="1"/>
  <c r="C21" i="1" a="1"/>
  <c r="C21" i="1" s="1"/>
  <c r="C23" i="1" a="1"/>
  <c r="C23" i="1" s="1"/>
  <c r="C25" i="1" a="1"/>
  <c r="C25" i="1" s="1"/>
  <c r="C27" i="1" a="1"/>
  <c r="C27" i="1" s="1"/>
  <c r="C29" i="1" a="1"/>
  <c r="C29" i="1" s="1"/>
  <c r="C31" i="1" a="1"/>
  <c r="C31" i="1" s="1"/>
  <c r="C33" i="1" a="1"/>
  <c r="C33" i="1" s="1"/>
  <c r="C35" i="1" a="1"/>
  <c r="C35" i="1" s="1"/>
  <c r="C37" i="1" a="1"/>
  <c r="C37" i="1" s="1"/>
  <c r="C39" i="1" a="1"/>
  <c r="C39" i="1" s="1"/>
  <c r="C41" i="1" a="1"/>
  <c r="C41" i="1" s="1"/>
  <c r="C43" i="1" a="1"/>
  <c r="C43" i="1" s="1"/>
  <c r="C45" i="1" a="1"/>
  <c r="C45" i="1" s="1"/>
  <c r="C47" i="1" a="1"/>
  <c r="C47" i="1" s="1"/>
  <c r="C51" i="1" a="1"/>
  <c r="C51" i="1" s="1"/>
  <c r="C53" i="1" a="1"/>
  <c r="C53" i="1" s="1"/>
  <c r="C55" i="1" a="1"/>
  <c r="C55" i="1" s="1"/>
  <c r="C12" i="1" a="1"/>
  <c r="C12" i="1" s="1"/>
  <c r="C11" i="1" a="1"/>
  <c r="C11" i="1" s="1"/>
  <c r="C8" i="1" a="1"/>
  <c r="C8" i="1" s="1"/>
  <c r="C6" i="1" a="1"/>
  <c r="C6" i="1" s="1"/>
  <c r="C20" i="1" a="1"/>
  <c r="C20" i="1" s="1"/>
  <c r="C24" i="1" a="1"/>
  <c r="C24" i="1" s="1"/>
  <c r="C28" i="1" a="1"/>
  <c r="C28" i="1" s="1"/>
  <c r="C32" i="1" a="1"/>
  <c r="C32" i="1" s="1"/>
  <c r="C36" i="1" a="1"/>
  <c r="C36" i="1" s="1"/>
  <c r="C40" i="1" a="1"/>
  <c r="C40" i="1" s="1"/>
  <c r="C44" i="1" a="1"/>
  <c r="C44" i="1" s="1"/>
  <c r="C48" i="1" a="1"/>
  <c r="C48" i="1" s="1"/>
  <c r="C52" i="1" a="1"/>
  <c r="C52" i="1" s="1"/>
  <c r="C56" i="1" a="1"/>
  <c r="C56" i="1" s="1"/>
  <c r="C9" i="1" a="1"/>
  <c r="C9" i="1" s="1"/>
  <c r="C14" i="1" a="1"/>
  <c r="C14" i="1" s="1"/>
  <c r="C16" i="1" a="1"/>
  <c r="C16" i="1" s="1"/>
  <c r="C18" i="1" a="1"/>
  <c r="C18" i="1" s="1"/>
  <c r="C22" i="1" a="1"/>
  <c r="C22" i="1" s="1"/>
  <c r="C26" i="1" a="1"/>
  <c r="C26" i="1" s="1"/>
  <c r="C30" i="1" a="1"/>
  <c r="C30" i="1" s="1"/>
  <c r="C34" i="1" a="1"/>
  <c r="C34" i="1" s="1"/>
  <c r="C38" i="1" a="1"/>
  <c r="C38" i="1" s="1"/>
  <c r="C42" i="1" a="1"/>
  <c r="C42" i="1" s="1"/>
  <c r="C46" i="1" a="1"/>
  <c r="C46" i="1" s="1"/>
  <c r="C50" i="1" a="1"/>
  <c r="C50" i="1" s="1"/>
  <c r="C54" i="1" a="1"/>
  <c r="C54" i="1" s="1"/>
  <c r="C10" i="1" a="1"/>
  <c r="C10" i="1" s="1"/>
  <c r="C7" i="1" a="1"/>
  <c r="C7" i="1" s="1"/>
  <c r="B43" i="13"/>
  <c r="E43" i="1"/>
  <c r="B27" i="1" a="1"/>
  <c r="B27" i="1" s="1"/>
  <c r="B11" i="1" a="1"/>
  <c r="B11" i="1" s="1"/>
  <c r="B55" i="1" a="1"/>
  <c r="B55" i="1" s="1"/>
  <c r="B47" i="1" a="1"/>
  <c r="B47" i="1" s="1"/>
  <c r="B39" i="1" a="1"/>
  <c r="B39" i="1" s="1"/>
  <c r="B31" i="1" a="1"/>
  <c r="B31" i="1" s="1"/>
  <c r="B23" i="1" a="1"/>
  <c r="B23" i="1" s="1"/>
  <c r="B15" i="1" a="1"/>
  <c r="B15" i="1" s="1"/>
  <c r="B7" i="1" a="1"/>
  <c r="B7" i="1" s="1"/>
  <c r="B19" i="1" a="1"/>
  <c r="B19" i="1" s="1"/>
  <c r="B35" i="1" a="1"/>
  <c r="B35" i="1" s="1"/>
  <c r="B51" i="1" a="1"/>
  <c r="B51" i="1" s="1"/>
  <c r="B56" i="1" a="1"/>
  <c r="B56" i="1" s="1"/>
  <c r="B54" i="1" a="1"/>
  <c r="B54" i="1" s="1"/>
  <c r="B52" i="1" a="1"/>
  <c r="B52" i="1" s="1"/>
  <c r="B50" i="1" a="1"/>
  <c r="B50" i="1" s="1"/>
  <c r="B48" i="1" a="1"/>
  <c r="B48" i="1" s="1"/>
  <c r="B46" i="1" a="1"/>
  <c r="B46" i="1" s="1"/>
  <c r="B44" i="1" a="1"/>
  <c r="B44" i="1" s="1"/>
  <c r="B42" i="1" a="1"/>
  <c r="B42" i="1" s="1"/>
  <c r="B40" i="1" a="1"/>
  <c r="B40" i="1" s="1"/>
  <c r="B38" i="1" a="1"/>
  <c r="B38" i="1" s="1"/>
  <c r="B36" i="1" a="1"/>
  <c r="B36" i="1" s="1"/>
  <c r="B34" i="1" a="1"/>
  <c r="B34" i="1" s="1"/>
  <c r="B32" i="1" a="1"/>
  <c r="B32" i="1" s="1"/>
  <c r="B30" i="1" a="1"/>
  <c r="B30" i="1" s="1"/>
  <c r="B28" i="1" a="1"/>
  <c r="B28" i="1" s="1"/>
  <c r="B26" i="1" a="1"/>
  <c r="B26" i="1" s="1"/>
  <c r="B24" i="1" a="1"/>
  <c r="B24" i="1" s="1"/>
  <c r="B22" i="1" a="1"/>
  <c r="B22" i="1" s="1"/>
  <c r="B20" i="1" a="1"/>
  <c r="B20" i="1" s="1"/>
  <c r="B18" i="1" a="1"/>
  <c r="B18" i="1" s="1"/>
  <c r="B16" i="1" a="1"/>
  <c r="B16" i="1" s="1"/>
  <c r="B14" i="1" a="1"/>
  <c r="B14" i="1" s="1"/>
  <c r="B12" i="1" a="1"/>
  <c r="B12" i="1" s="1"/>
  <c r="B10" i="1" a="1"/>
  <c r="B10" i="1" s="1"/>
  <c r="B8" i="1" a="1"/>
  <c r="B8" i="1" s="1"/>
  <c r="B6" i="1" a="1"/>
  <c r="B6" i="1" s="1"/>
  <c r="B9" i="1" a="1"/>
  <c r="B9" i="1" s="1"/>
  <c r="B13" i="1" a="1"/>
  <c r="B13" i="1" s="1"/>
  <c r="B17" i="1" a="1"/>
  <c r="B17" i="1" s="1"/>
  <c r="B21" i="1" a="1"/>
  <c r="B21" i="1" s="1"/>
  <c r="B25" i="1" a="1"/>
  <c r="B25" i="1" s="1"/>
  <c r="B29" i="1" a="1"/>
  <c r="B29" i="1" s="1"/>
  <c r="B33" i="1" a="1"/>
  <c r="B33" i="1" s="1"/>
  <c r="B37" i="1" a="1"/>
  <c r="B37" i="1" s="1"/>
  <c r="B41" i="1" a="1"/>
  <c r="B41" i="1" s="1"/>
  <c r="B45" i="1" a="1"/>
  <c r="B45" i="1" s="1"/>
  <c r="B53" i="1" a="1"/>
  <c r="B53" i="1" s="1"/>
  <c r="D8" i="1" a="1"/>
  <c r="D8" i="1" s="1"/>
  <c r="D10" i="1" a="1"/>
  <c r="D10" i="1" s="1"/>
  <c r="D12" i="1" a="1"/>
  <c r="D12" i="1" s="1"/>
  <c r="D14" i="1" a="1"/>
  <c r="D14" i="1" s="1"/>
  <c r="D16" i="1" a="1"/>
  <c r="D16" i="1" s="1"/>
  <c r="D18" i="1" a="1"/>
  <c r="D18" i="1" s="1"/>
  <c r="D20" i="1" a="1"/>
  <c r="D20" i="1" s="1"/>
  <c r="D22" i="1" a="1"/>
  <c r="D22" i="1" s="1"/>
  <c r="D24" i="1" a="1"/>
  <c r="D24" i="1" s="1"/>
  <c r="D26" i="1" a="1"/>
  <c r="D26" i="1" s="1"/>
  <c r="D28" i="1" a="1"/>
  <c r="D28" i="1" s="1"/>
  <c r="D30" i="1" a="1"/>
  <c r="D30" i="1" s="1"/>
  <c r="D32" i="1" a="1"/>
  <c r="D32" i="1" s="1"/>
  <c r="D34" i="1" a="1"/>
  <c r="D34" i="1" s="1"/>
  <c r="D36" i="1" a="1"/>
  <c r="D36" i="1" s="1"/>
  <c r="D38" i="1" a="1"/>
  <c r="D38" i="1" s="1"/>
  <c r="D40" i="1" a="1"/>
  <c r="D40" i="1" s="1"/>
  <c r="D42" i="1" a="1"/>
  <c r="D42" i="1" s="1"/>
  <c r="D44" i="1" a="1"/>
  <c r="D44" i="1" s="1"/>
  <c r="D46" i="1" a="1"/>
  <c r="D46" i="1" s="1"/>
  <c r="D48" i="1" a="1"/>
  <c r="D48" i="1" s="1"/>
  <c r="D50" i="1" a="1"/>
  <c r="D50" i="1" s="1"/>
  <c r="D52" i="1" a="1"/>
  <c r="D52" i="1" s="1"/>
  <c r="D54" i="1" a="1"/>
  <c r="D54" i="1" s="1"/>
  <c r="D56" i="1" a="1"/>
  <c r="D56" i="1" s="1"/>
  <c r="D55" i="1" a="1"/>
  <c r="D55" i="1" s="1"/>
  <c r="D7" i="1" a="1"/>
  <c r="D7" i="1" s="1"/>
  <c r="D9" i="1" a="1"/>
  <c r="D9" i="1" s="1"/>
  <c r="D11" i="1" a="1"/>
  <c r="D11" i="1" s="1"/>
  <c r="D13" i="1" a="1"/>
  <c r="D13" i="1" s="1"/>
  <c r="D15" i="1" a="1"/>
  <c r="D15" i="1" s="1"/>
  <c r="D17" i="1" a="1"/>
  <c r="D17" i="1" s="1"/>
  <c r="D19" i="1" a="1"/>
  <c r="D19" i="1" s="1"/>
  <c r="D21" i="1" a="1"/>
  <c r="D21" i="1" s="1"/>
  <c r="D23" i="1" a="1"/>
  <c r="D23" i="1" s="1"/>
  <c r="D25" i="1" a="1"/>
  <c r="D25" i="1" s="1"/>
  <c r="D27" i="1" a="1"/>
  <c r="D27" i="1" s="1"/>
  <c r="D29" i="1" a="1"/>
  <c r="D29" i="1" s="1"/>
  <c r="D31" i="1" a="1"/>
  <c r="D31" i="1" s="1"/>
  <c r="D33" i="1" a="1"/>
  <c r="D33" i="1" s="1"/>
  <c r="D35" i="1" a="1"/>
  <c r="D35" i="1" s="1"/>
  <c r="D37" i="1" a="1"/>
  <c r="D37" i="1" s="1"/>
  <c r="D39" i="1" a="1"/>
  <c r="D39" i="1" s="1"/>
  <c r="D41" i="1" a="1"/>
  <c r="D41" i="1" s="1"/>
  <c r="D43" i="1" a="1"/>
  <c r="D43" i="1" s="1"/>
  <c r="F43" i="1" s="1"/>
  <c r="D45" i="1" a="1"/>
  <c r="D45" i="1" s="1"/>
  <c r="D47" i="1" a="1"/>
  <c r="D47" i="1" s="1"/>
  <c r="D51" i="1" a="1"/>
  <c r="D51" i="1" s="1"/>
  <c r="D53" i="1" a="1"/>
  <c r="D53" i="1" s="1"/>
  <c r="B53" i="13" l="1"/>
  <c r="E53" i="1"/>
  <c r="E53" i="13" s="1"/>
  <c r="F53" i="1"/>
  <c r="F53" i="13" s="1"/>
  <c r="B49" i="13"/>
  <c r="E49" i="13"/>
  <c r="F49" i="13"/>
  <c r="B41" i="13"/>
  <c r="E41" i="1"/>
  <c r="E41" i="13" s="1"/>
  <c r="F41" i="1"/>
  <c r="F41" i="13" s="1"/>
  <c r="B33" i="13"/>
  <c r="E33" i="1"/>
  <c r="E33" i="13" s="1"/>
  <c r="F33" i="1"/>
  <c r="F33" i="13" s="1"/>
  <c r="B25" i="13"/>
  <c r="E25" i="1"/>
  <c r="E25" i="13" s="1"/>
  <c r="F25" i="1"/>
  <c r="F25" i="13" s="1"/>
  <c r="B17" i="13"/>
  <c r="E17" i="1"/>
  <c r="E17" i="13" s="1"/>
  <c r="F17" i="1"/>
  <c r="F17" i="13" s="1"/>
  <c r="E9" i="1"/>
  <c r="F9" i="1"/>
  <c r="E8" i="1"/>
  <c r="F8" i="1"/>
  <c r="E12" i="1"/>
  <c r="F12" i="1"/>
  <c r="B16" i="13"/>
  <c r="E16" i="1"/>
  <c r="E16" i="13" s="1"/>
  <c r="F16" i="1"/>
  <c r="F16" i="13" s="1"/>
  <c r="B20" i="13"/>
  <c r="E20" i="1"/>
  <c r="E20" i="13" s="1"/>
  <c r="F20" i="1"/>
  <c r="B24" i="13"/>
  <c r="E24" i="1"/>
  <c r="E24" i="13" s="1"/>
  <c r="F24" i="1"/>
  <c r="F24" i="13" s="1"/>
  <c r="B28" i="13"/>
  <c r="E28" i="1"/>
  <c r="E28" i="13" s="1"/>
  <c r="F28" i="1"/>
  <c r="F28" i="13" s="1"/>
  <c r="B32" i="13"/>
  <c r="E32" i="1"/>
  <c r="E32" i="13" s="1"/>
  <c r="F32" i="1"/>
  <c r="F32" i="13" s="1"/>
  <c r="B36" i="13"/>
  <c r="E36" i="1"/>
  <c r="E36" i="13" s="1"/>
  <c r="F36" i="1"/>
  <c r="F36" i="13" s="1"/>
  <c r="B40" i="13"/>
  <c r="E40" i="1"/>
  <c r="E40" i="13" s="1"/>
  <c r="F40" i="1"/>
  <c r="F40" i="13" s="1"/>
  <c r="B44" i="13"/>
  <c r="E44" i="1"/>
  <c r="E44" i="13" s="1"/>
  <c r="F44" i="1"/>
  <c r="F44" i="13" s="1"/>
  <c r="B48" i="13"/>
  <c r="E48" i="1"/>
  <c r="E48" i="13" s="1"/>
  <c r="F48" i="1"/>
  <c r="F48" i="13" s="1"/>
  <c r="B52" i="13"/>
  <c r="E52" i="1"/>
  <c r="E52" i="13" s="1"/>
  <c r="F52" i="1"/>
  <c r="B56" i="13"/>
  <c r="E56" i="1"/>
  <c r="E56" i="13" s="1"/>
  <c r="F56" i="1"/>
  <c r="F56" i="13" s="1"/>
  <c r="B35" i="13"/>
  <c r="E35" i="1"/>
  <c r="E35" i="13" s="1"/>
  <c r="F35" i="1"/>
  <c r="F35" i="13" s="1"/>
  <c r="E7" i="1"/>
  <c r="F7" i="1"/>
  <c r="B23" i="13"/>
  <c r="E23" i="1"/>
  <c r="E23" i="13" s="1"/>
  <c r="F23" i="1"/>
  <c r="F23" i="13" s="1"/>
  <c r="B39" i="13"/>
  <c r="E39" i="1"/>
  <c r="E39" i="13" s="1"/>
  <c r="F39" i="1"/>
  <c r="F39" i="13" s="1"/>
  <c r="B55" i="13"/>
  <c r="E55" i="1"/>
  <c r="F55" i="1"/>
  <c r="F55" i="13" s="1"/>
  <c r="B27" i="13"/>
  <c r="E27" i="1"/>
  <c r="E27" i="13" s="1"/>
  <c r="F27" i="1"/>
  <c r="F27" i="13" s="1"/>
  <c r="B45" i="13"/>
  <c r="E45" i="1"/>
  <c r="F45" i="1"/>
  <c r="F45" i="13" s="1"/>
  <c r="B37" i="13"/>
  <c r="E37" i="1"/>
  <c r="E37" i="13" s="1"/>
  <c r="F37" i="1"/>
  <c r="F37" i="13" s="1"/>
  <c r="B29" i="13"/>
  <c r="E29" i="1"/>
  <c r="E29" i="13" s="1"/>
  <c r="F29" i="1"/>
  <c r="F29" i="13" s="1"/>
  <c r="B21" i="13"/>
  <c r="E21" i="1"/>
  <c r="E21" i="13" s="1"/>
  <c r="F21" i="1"/>
  <c r="F21" i="13" s="1"/>
  <c r="B13" i="13"/>
  <c r="E13" i="1"/>
  <c r="E13" i="13" s="1"/>
  <c r="F13" i="1"/>
  <c r="F13" i="13" s="1"/>
  <c r="E6" i="1"/>
  <c r="F6" i="1"/>
  <c r="E10" i="1"/>
  <c r="F10" i="1"/>
  <c r="B14" i="13"/>
  <c r="E14" i="1"/>
  <c r="E14" i="13" s="1"/>
  <c r="F14" i="1"/>
  <c r="F14" i="13" s="1"/>
  <c r="B18" i="13"/>
  <c r="E18" i="1"/>
  <c r="E18" i="13" s="1"/>
  <c r="F18" i="1"/>
  <c r="F18" i="13" s="1"/>
  <c r="B22" i="13"/>
  <c r="E22" i="1"/>
  <c r="E22" i="13" s="1"/>
  <c r="F22" i="1"/>
  <c r="F22" i="13" s="1"/>
  <c r="B26" i="13"/>
  <c r="E26" i="1"/>
  <c r="E26" i="13" s="1"/>
  <c r="F26" i="1"/>
  <c r="F26" i="13" s="1"/>
  <c r="B30" i="13"/>
  <c r="E30" i="1"/>
  <c r="E30" i="13" s="1"/>
  <c r="F30" i="1"/>
  <c r="F30" i="13" s="1"/>
  <c r="B34" i="13"/>
  <c r="E34" i="1"/>
  <c r="E34" i="13" s="1"/>
  <c r="F34" i="1"/>
  <c r="F34" i="13" s="1"/>
  <c r="B38" i="13"/>
  <c r="E38" i="1"/>
  <c r="E38" i="13" s="1"/>
  <c r="F38" i="1"/>
  <c r="B42" i="13"/>
  <c r="E42" i="1"/>
  <c r="E42" i="13" s="1"/>
  <c r="F42" i="1"/>
  <c r="F42" i="13" s="1"/>
  <c r="B46" i="13"/>
  <c r="E46" i="1"/>
  <c r="E46" i="13" s="1"/>
  <c r="F46" i="1"/>
  <c r="F46" i="13" s="1"/>
  <c r="B50" i="13"/>
  <c r="E50" i="1"/>
  <c r="E50" i="13" s="1"/>
  <c r="F50" i="1"/>
  <c r="F50" i="13" s="1"/>
  <c r="B54" i="13"/>
  <c r="E54" i="1"/>
  <c r="E54" i="13" s="1"/>
  <c r="F54" i="1"/>
  <c r="F54" i="13" s="1"/>
  <c r="B51" i="13"/>
  <c r="E51" i="1"/>
  <c r="F51" i="1"/>
  <c r="F51" i="13" s="1"/>
  <c r="B19" i="13"/>
  <c r="E19" i="1"/>
  <c r="E19" i="13" s="1"/>
  <c r="F19" i="1"/>
  <c r="F19" i="13" s="1"/>
  <c r="B15" i="13"/>
  <c r="E15" i="1"/>
  <c r="E15" i="13" s="1"/>
  <c r="F15" i="1"/>
  <c r="F15" i="13" s="1"/>
  <c r="B31" i="13"/>
  <c r="E31" i="1"/>
  <c r="E31" i="13" s="1"/>
  <c r="F31" i="1"/>
  <c r="F31" i="13" s="1"/>
  <c r="B47" i="13"/>
  <c r="E47" i="1"/>
  <c r="E47" i="13" s="1"/>
  <c r="F47" i="1"/>
  <c r="F47" i="13" s="1"/>
  <c r="E11" i="1"/>
  <c r="F11" i="1"/>
  <c r="E43" i="13"/>
  <c r="C43" i="13"/>
  <c r="E51" i="13"/>
  <c r="C51" i="13"/>
  <c r="E45" i="13"/>
  <c r="C45" i="13"/>
  <c r="C53" i="13"/>
  <c r="C33" i="13"/>
  <c r="C25" i="13"/>
  <c r="C17" i="13"/>
  <c r="D53" i="13"/>
  <c r="D49" i="13"/>
  <c r="D45" i="13"/>
  <c r="D41" i="13"/>
  <c r="D37" i="13"/>
  <c r="D33" i="13"/>
  <c r="D29" i="13"/>
  <c r="D25" i="13"/>
  <c r="D21" i="13"/>
  <c r="D17" i="13"/>
  <c r="D13" i="13"/>
  <c r="C35" i="13"/>
  <c r="C27" i="13"/>
  <c r="C19" i="13"/>
  <c r="D55" i="13"/>
  <c r="C54" i="13"/>
  <c r="C50" i="13"/>
  <c r="C46" i="13"/>
  <c r="C42" i="13"/>
  <c r="C38" i="13"/>
  <c r="C34" i="13"/>
  <c r="C30" i="13"/>
  <c r="C26" i="13"/>
  <c r="C22" i="13"/>
  <c r="C18" i="13"/>
  <c r="C14" i="13"/>
  <c r="D54" i="13"/>
  <c r="D50" i="13"/>
  <c r="D46" i="13"/>
  <c r="D42" i="13"/>
  <c r="F38" i="13"/>
  <c r="D38" i="13"/>
  <c r="D34" i="13"/>
  <c r="D30" i="13"/>
  <c r="D26" i="13"/>
  <c r="D22" i="13"/>
  <c r="D18" i="13"/>
  <c r="D14" i="13"/>
  <c r="C39" i="13"/>
  <c r="C47" i="13"/>
  <c r="E55" i="13"/>
  <c r="C55" i="13"/>
  <c r="C41" i="13"/>
  <c r="C49" i="13"/>
  <c r="C37" i="13"/>
  <c r="C29" i="13"/>
  <c r="C21" i="13"/>
  <c r="C13" i="13"/>
  <c r="D51" i="13"/>
  <c r="D47" i="13"/>
  <c r="F43" i="13"/>
  <c r="D43" i="13"/>
  <c r="D39" i="13"/>
  <c r="D35" i="13"/>
  <c r="D31" i="13"/>
  <c r="D27" i="13"/>
  <c r="D23" i="13"/>
  <c r="D19" i="13"/>
  <c r="D15" i="13"/>
  <c r="C31" i="13"/>
  <c r="C23" i="13"/>
  <c r="C15" i="13"/>
  <c r="C56" i="13"/>
  <c r="C52" i="13"/>
  <c r="C48" i="13"/>
  <c r="C44" i="13"/>
  <c r="C40" i="13"/>
  <c r="C36" i="13"/>
  <c r="C32" i="13"/>
  <c r="C28" i="13"/>
  <c r="C24" i="13"/>
  <c r="C20" i="13"/>
  <c r="C16" i="13"/>
  <c r="D56" i="13"/>
  <c r="F52" i="13"/>
  <c r="D52" i="13"/>
  <c r="D48" i="13"/>
  <c r="D44" i="13"/>
  <c r="D40" i="13"/>
  <c r="D36" i="13"/>
  <c r="D32" i="13"/>
  <c r="D28" i="13"/>
  <c r="D24" i="13"/>
  <c r="F20" i="13"/>
  <c r="D20" i="13"/>
  <c r="D16" i="13"/>
  <c r="D12" i="13"/>
  <c r="C12" i="13"/>
  <c r="D9" i="13"/>
  <c r="D7" i="13"/>
  <c r="D8" i="13"/>
  <c r="C10" i="13"/>
  <c r="D10" i="13"/>
  <c r="D6" i="13"/>
  <c r="C9" i="13"/>
  <c r="C7" i="13"/>
  <c r="D11" i="13"/>
  <c r="C6" i="13"/>
  <c r="C11" i="13"/>
  <c r="C8" i="13"/>
  <c r="B8" i="13" l="1"/>
  <c r="B12" i="13"/>
  <c r="B10" i="13"/>
  <c r="B11" i="13"/>
  <c r="B9" i="13"/>
  <c r="B7" i="13" l="1"/>
  <c r="E9" i="13"/>
  <c r="F11" i="13"/>
  <c r="F10" i="13"/>
  <c r="E12" i="13"/>
  <c r="E8" i="13"/>
  <c r="F9" i="13"/>
  <c r="E11" i="13"/>
  <c r="E10" i="13"/>
  <c r="F12" i="13"/>
  <c r="F8" i="13"/>
  <c r="B6" i="13" l="1"/>
  <c r="E7" i="13"/>
  <c r="F7" i="13"/>
  <c r="E6" i="13" l="1"/>
  <c r="F6" i="1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<sst xmlns="http://schemas.openxmlformats.org/spreadsheetml/2006/main" count="10094" uniqueCount="197">
  <si>
    <t>England</t>
  </si>
  <si>
    <t>The full set of fire statistics releases, tables and guidance can be found on our landing page, here-</t>
  </si>
  <si>
    <t>https://www.gov.uk/government/collections/fire-statistics</t>
  </si>
  <si>
    <t>Source: Home Office Operational Statistics Data Collection, figures supplied by fire and rescue authorities.</t>
  </si>
  <si>
    <t>Avon</t>
  </si>
  <si>
    <t>Bedfordshire</t>
  </si>
  <si>
    <t>Berkshire</t>
  </si>
  <si>
    <t>Buckinghamshire</t>
  </si>
  <si>
    <t>Cambridgeshire</t>
  </si>
  <si>
    <t>Cheshire</t>
  </si>
  <si>
    <t>Cleveland</t>
  </si>
  <si>
    <t>Cornwall</t>
  </si>
  <si>
    <t>Cumbria</t>
  </si>
  <si>
    <t>Derbyshire</t>
  </si>
  <si>
    <t>Devon and Somerset</t>
  </si>
  <si>
    <t>Durham</t>
  </si>
  <si>
    <t>East Sussex</t>
  </si>
  <si>
    <t>Essex</t>
  </si>
  <si>
    <t>Gloucestershire</t>
  </si>
  <si>
    <t>Greater London</t>
  </si>
  <si>
    <t>Greater Manchester</t>
  </si>
  <si>
    <t>Hampshire</t>
  </si>
  <si>
    <t>Hereford and Worcester</t>
  </si>
  <si>
    <t>Hertfordshire</t>
  </si>
  <si>
    <t>Humberside</t>
  </si>
  <si>
    <t>Isles of Scilly</t>
  </si>
  <si>
    <t>Kent</t>
  </si>
  <si>
    <t>Lancashire</t>
  </si>
  <si>
    <t>Leicestershire</t>
  </si>
  <si>
    <t>Lincolnshire</t>
  </si>
  <si>
    <t>Merseyside</t>
  </si>
  <si>
    <t>Norfolk</t>
  </si>
  <si>
    <t>North West Fire Control</t>
  </si>
  <si>
    <t>North Yorkshire</t>
  </si>
  <si>
    <t>Northamptonshire</t>
  </si>
  <si>
    <t>Northumberland</t>
  </si>
  <si>
    <t>Nottinghamshire</t>
  </si>
  <si>
    <t>Oxfordshire</t>
  </si>
  <si>
    <t>Shropshire</t>
  </si>
  <si>
    <t>South Yorkshire</t>
  </si>
  <si>
    <t>Staffordshire</t>
  </si>
  <si>
    <t>Suffolk</t>
  </si>
  <si>
    <t>Surrey</t>
  </si>
  <si>
    <t>Tyne and Wear</t>
  </si>
  <si>
    <t>Warwickshire</t>
  </si>
  <si>
    <t>West Midlands</t>
  </si>
  <si>
    <t>West Sussex</t>
  </si>
  <si>
    <t>West Yorkshire</t>
  </si>
  <si>
    <t>2015-16</t>
  </si>
  <si>
    <t>Metropolitan</t>
  </si>
  <si>
    <t>Select a year from the drop-down list in the orange box below:</t>
  </si>
  <si>
    <t>2014-15</t>
  </si>
  <si>
    <t>2010-11</t>
  </si>
  <si>
    <t>2011-12</t>
  </si>
  <si>
    <t>2012-13</t>
  </si>
  <si>
    <t>2013-14</t>
  </si>
  <si>
    <t>2009-10</t>
  </si>
  <si>
    <t>The statistics in this table are Official Statistics.</t>
  </si>
  <si>
    <t>Retirement Rate per 1,000 employees</t>
  </si>
  <si>
    <t>Number of retirements</t>
  </si>
  <si>
    <t>Normal retirement</t>
  </si>
  <si>
    <t>Ill health</t>
  </si>
  <si>
    <t>FIRE STATISTICS TABLE 1112: Staff retiring from fire authorities, by fire and rescue authority and by reason</t>
  </si>
  <si>
    <t>Dorset and Wiltshire</t>
  </si>
  <si>
    <t>2016-17</t>
  </si>
  <si>
    <t>2b. Resignation - due to ill health</t>
  </si>
  <si>
    <t>4a. Retirement - early</t>
  </si>
  <si>
    <t>4b. Retirement - normal</t>
  </si>
  <si>
    <t>No</t>
  </si>
  <si>
    <t>Contact: FireStatistics@homeoffice.gov.uk</t>
  </si>
  <si>
    <t>E31000001</t>
  </si>
  <si>
    <t>E31000002</t>
  </si>
  <si>
    <t>E31000003</t>
  </si>
  <si>
    <t>E31000004</t>
  </si>
  <si>
    <t>E31000005</t>
  </si>
  <si>
    <t>E31000006</t>
  </si>
  <si>
    <t>E31000007</t>
  </si>
  <si>
    <t>E31000008</t>
  </si>
  <si>
    <t>E31000009</t>
  </si>
  <si>
    <t>E31000010</t>
  </si>
  <si>
    <t>E31000011</t>
  </si>
  <si>
    <t>E31000047</t>
  </si>
  <si>
    <t>E31000013</t>
  </si>
  <si>
    <t>E31000014</t>
  </si>
  <si>
    <t>E31000015</t>
  </si>
  <si>
    <t>E31000016</t>
  </si>
  <si>
    <t>E31000046</t>
  </si>
  <si>
    <t>E31000040</t>
  </si>
  <si>
    <t>E31000018</t>
  </si>
  <si>
    <t>E31000019</t>
  </si>
  <si>
    <t>E31000020</t>
  </si>
  <si>
    <t>Isles Of Scilly</t>
  </si>
  <si>
    <t>E31000039</t>
  </si>
  <si>
    <t>E31000022</t>
  </si>
  <si>
    <t>E31000023</t>
  </si>
  <si>
    <t>E31000024</t>
  </si>
  <si>
    <t>E31000025</t>
  </si>
  <si>
    <t>E31000041</t>
  </si>
  <si>
    <t>E31000026</t>
  </si>
  <si>
    <t>E31000027</t>
  </si>
  <si>
    <t>E31000028</t>
  </si>
  <si>
    <t>E31000029</t>
  </si>
  <si>
    <t>E31000030</t>
  </si>
  <si>
    <t>E31000031</t>
  </si>
  <si>
    <t>E31000032</t>
  </si>
  <si>
    <t>E31000042</t>
  </si>
  <si>
    <t>E31000033</t>
  </si>
  <si>
    <t>E31000034</t>
  </si>
  <si>
    <t>E31000035</t>
  </si>
  <si>
    <t>E31000043</t>
  </si>
  <si>
    <t>E31000036</t>
  </si>
  <si>
    <t>E31000044</t>
  </si>
  <si>
    <t>E31000037</t>
  </si>
  <si>
    <t>E31000045</t>
  </si>
  <si>
    <t>NWFC</t>
  </si>
  <si>
    <t>Fire and rescue workforce and pensions statistics</t>
  </si>
  <si>
    <t>Email: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</si>
  <si>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</si>
  <si>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Contents</t>
  </si>
  <si>
    <t>We’re always looking to improve the accessibility of our documents.</t>
  </si>
  <si>
    <t>If you find any problems, or have any feedback, relating to accessibility please email us at firestatistics@homeoffice.gov.uk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</si>
  <si>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</si>
  <si>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</si>
  <si>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</si>
  <si>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</si>
  <si>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</si>
  <si>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</si>
  <si>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Table 1112</t>
  </si>
  <si>
    <t>Staff retiring from fire authorities, by fire and rescue authority and by reason</t>
  </si>
  <si>
    <t>FIRE1112</t>
  </si>
  <si>
    <t>End of table</t>
  </si>
  <si>
    <t>Hampshire and Isle of Wight</t>
  </si>
  <si>
    <t>E31000048</t>
  </si>
  <si>
    <t>Responsible Statistician: Helene Clark</t>
  </si>
  <si>
    <t>England, April 2022 to March 2023: data tables</t>
  </si>
  <si>
    <t>Published: 19 October 2023</t>
  </si>
  <si>
    <t>Next Update: Autumn 2024</t>
  </si>
  <si>
    <t>Crown copyright © 2023</t>
  </si>
  <si>
    <t>Publication Date: 19 October 2023</t>
  </si>
  <si>
    <t>2009/10 to 2022/23</t>
  </si>
  <si>
    <t>FINANCIAL_YEAR</t>
  </si>
  <si>
    <t>FRS_NAME</t>
  </si>
  <si>
    <t>E_CODE</t>
  </si>
  <si>
    <t>IS_MET_NON_MET</t>
  </si>
  <si>
    <t>URBAN_RURAL</t>
  </si>
  <si>
    <t>LEAVING_REASON</t>
  </si>
  <si>
    <t>TOTAL_STAFF</t>
  </si>
  <si>
    <t>2015/16</t>
  </si>
  <si>
    <t>Non-metropolitan</t>
  </si>
  <si>
    <t>Predominantly Urban</t>
  </si>
  <si>
    <t>Medical discharge</t>
  </si>
  <si>
    <t>Significantly Rural</t>
  </si>
  <si>
    <t>Early retirement</t>
  </si>
  <si>
    <t>Predominantly Rural</t>
  </si>
  <si>
    <t>2016/17</t>
  </si>
  <si>
    <t>2017/18</t>
  </si>
  <si>
    <t>2018/19</t>
  </si>
  <si>
    <t>2019/20</t>
  </si>
  <si>
    <t>2020/21</t>
  </si>
  <si>
    <t>2021/22</t>
  </si>
  <si>
    <t>2022/23</t>
  </si>
  <si>
    <t>CALENDAR_YEAR</t>
  </si>
  <si>
    <t>2009/10</t>
  </si>
  <si>
    <t>2010/11</t>
  </si>
  <si>
    <t>2011/12</t>
  </si>
  <si>
    <t>2012/13</t>
  </si>
  <si>
    <t>2013/14</t>
  </si>
  <si>
    <t>2014/15</t>
  </si>
  <si>
    <r>
      <t>FRA</t>
    </r>
    <r>
      <rPr>
        <vertAlign val="superscript"/>
        <sz val="11"/>
        <color theme="1"/>
        <rFont val="Calibri"/>
        <family val="2"/>
        <scheme val="minor"/>
      </rPr>
      <t>1</t>
    </r>
  </si>
  <si>
    <r>
      <t>Staff Headcount (start of year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</si>
  <si>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Normal/early</t>
    </r>
    <r>
      <rPr>
        <vertAlign val="superscript"/>
        <sz val="11"/>
        <color theme="1"/>
        <rFont val="Calibri"/>
        <family val="2"/>
        <scheme val="minor"/>
      </rPr>
      <t>3</t>
    </r>
  </si>
  <si>
    <r>
      <t>Ill heath</t>
    </r>
    <r>
      <rPr>
        <vertAlign val="superscript"/>
        <sz val="11"/>
        <color theme="1"/>
        <rFont val="Calibri"/>
        <family val="2"/>
        <scheme val="minor"/>
      </rPr>
      <t>4</t>
    </r>
  </si>
  <si>
    <t>3 Compulsory/voluntary age retirement.</t>
  </si>
  <si>
    <t>4 Personnel resigning on the grounds of ill health.</t>
  </si>
  <si>
    <t>2 For example the figure for 2021/22 is from 31 March 2021</t>
  </si>
  <si>
    <t>Normal/Early retirement</t>
  </si>
  <si>
    <t>NULL</t>
  </si>
  <si>
    <t>FRS Name</t>
  </si>
  <si>
    <r>
      <t>Urban/Rural category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</si>
  <si>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Met/Non-met category</t>
  </si>
  <si>
    <t>Predominantly rural: 50% or more of their area is 'rural'</t>
  </si>
  <si>
    <t>Significantly rural: less than 74% of their area is 'urban' and 26% or more of their area is 'rural'</t>
  </si>
  <si>
    <t>Predominantly urban: 74% or more of their area is 'urban'</t>
  </si>
  <si>
    <t>4a. Retirement .. early</t>
  </si>
  <si>
    <t>FRS geographical categories</t>
  </si>
  <si>
    <t>Data - retirements</t>
  </si>
  <si>
    <t>Data - headcount</t>
  </si>
  <si>
    <t>Raw retirements data for FIRE1112</t>
  </si>
  <si>
    <t>Raw headcount data for FIRE1112</t>
  </si>
  <si>
    <t>1 Hampshire FRS and Isle of Wight FRS merged on 31st March 2021. Figures for previous years are the sum of the figures for the two individual FRSs</t>
  </si>
  <si>
    <t>Hampshire and Isle Of Wight</t>
  </si>
  <si>
    <t>1 Rural Urban classifications of Fire and Rescue Service as defined by Department for Environment, Food and Rural Affairs (DEFRA):</t>
  </si>
  <si>
    <t>North West Fire Control is not an FRS, but employs control staff and should be included to be consistent. The allocations here are based on the 4 FRSs it covers (Cumbria, Lancashire, Greater Manchester and Cheshire).</t>
  </si>
  <si>
    <t>end of table</t>
  </si>
  <si>
    <t>Staffordshire were unable to provide leavers information for 2022/23, their figures are marked with ".." but the previous year's figures are used for England and other totals to ensure consistency</t>
  </si>
  <si>
    <t>General notes</t>
  </si>
  <si>
    <t>North West Fire Control is a public sector company set up exclusively by some of the fire and rescue services in the North West (Cheshire, Cumbria, Lancashire and Greater Manchester). It started operating in May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</si>
</sst>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Arial Black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0"/>
      <name val="MS Sans Serif"/>
      <family val="2"/>
    </font>
    <font>
      <sz val="10"/>
      <name val="MS Sans Serif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  <font>
      <b/>
      <sz val="11"/>
      <name val="Arial Black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u/>
      <sz val="11"/>
      <name val="Calibri"/>
      <family val="2"/>
    </font>
    <font>
      <sz val="1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u/>
      <sz val="9"/>
      <color rgb="FF0563C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rgb="FFFFC000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/>
      <bottom style="medium">
        <color auto="1"/>
      </bottom>
      <diagonal/>
    </border>
  </borders>
  <cellStyleXfs count="16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0"/>
    <xf numFmtId="0" fontId="7" fillId="0" borderId="0"/>
    <xf numFmtId="0" fontId="13" fillId="0" borderId="0" applyNumberFormat="0" applyBorder="0" applyProtection="0"/>
    <xf numFmtId="0" fontId="14" fillId="0" borderId="0" applyNumberFormat="0" applyBorder="0" applyProtection="0"/>
    <xf numFmtId="0" fontId="19" fillId="0" borderId="0" applyNumberFormat="0" applyFill="0" applyBorder="0" applyAlignment="0" applyProtection="0"/>
    <xf numFmtId="0" fontId="3" fillId="0" borderId="0" applyNumberFormat="0" applyFont="0" applyBorder="0" applyProtection="0"/>
    <xf numFmtId="0" fontId="2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4" fillId="0" borderId="0" applyNumberFormat="0" applyBorder="0" applyProtection="0"/>
    <xf numFmtId="0" fontId="3" fillId="0" borderId="0"/>
    <xf numFmtId="0" fontId="3" fillId="0" borderId="0" applyNumberFormat="0" applyFont="0" applyBorder="0" applyProtection="0"/>
    <xf numFmtId="0" fontId="9" fillId="0" borderId="0"/>
    <xf numFmtId="0" fontId="9" fillId="0" borderId="0"/>
  </cellStyleXfs>
  <cellXfs count="103">
    <xf numFmtId="0" fontId="0" fillId="0" borderId="0" xfId="0"/>
    <xf numFmtId="0" fontId="2" fillId="3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4" borderId="0" xfId="0" applyFill="1"/>
    <xf numFmtId="0" fontId="0" fillId="5" borderId="0" xfId="0" applyFill="1"/>
    <xf numFmtId="0" fontId="0" fillId="5" borderId="0" xfId="0" applyFill="1" applyAlignment="1">
      <alignment horizontal="center"/>
    </xf>
    <xf numFmtId="0" fontId="0" fillId="5" borderId="0" xfId="0" applyFill="1" applyAlignment="1"/>
    <xf numFmtId="0" fontId="0" fillId="4" borderId="1" xfId="0" applyFill="1" applyBorder="1" applyAlignment="1">
      <alignment horizontal="left" vertical="center" wrapText="1"/>
    </xf>
    <xf numFmtId="0" fontId="0" fillId="4" borderId="0" xfId="0" applyFill="1" applyAlignment="1">
      <alignment horizontal="right" vertical="center" wrapText="1"/>
    </xf>
    <xf numFmtId="1" fontId="0" fillId="4" borderId="0" xfId="0" applyNumberFormat="1" applyFill="1"/>
    <xf numFmtId="164" fontId="0" fillId="5" borderId="0" xfId="0" applyNumberFormat="1" applyFill="1"/>
    <xf numFmtId="1" fontId="0" fillId="5" borderId="0" xfId="0" applyNumberFormat="1" applyFill="1"/>
    <xf numFmtId="3" fontId="1" fillId="5" borderId="0" xfId="0" applyNumberFormat="1" applyFont="1" applyFill="1" applyBorder="1" applyAlignment="1">
      <alignment horizontal="right"/>
    </xf>
    <xf numFmtId="0" fontId="0" fillId="4" borderId="1" xfId="0" applyFill="1" applyBorder="1"/>
    <xf numFmtId="0" fontId="5" fillId="4" borderId="0" xfId="2" applyFont="1" applyFill="1"/>
    <xf numFmtId="3" fontId="0" fillId="4" borderId="0" xfId="0" applyNumberFormat="1" applyFill="1"/>
    <xf numFmtId="0" fontId="1" fillId="4" borderId="0" xfId="0" applyFont="1" applyFill="1"/>
    <xf numFmtId="165" fontId="1" fillId="5" borderId="0" xfId="0" applyNumberFormat="1" applyFont="1" applyFill="1" applyBorder="1" applyAlignment="1">
      <alignment horizontal="right"/>
    </xf>
    <xf numFmtId="3" fontId="0" fillId="5" borderId="0" xfId="0" applyNumberFormat="1" applyFont="1" applyFill="1" applyBorder="1" applyAlignment="1">
      <alignment horizontal="right"/>
    </xf>
    <xf numFmtId="165" fontId="0" fillId="5" borderId="0" xfId="0" applyNumberFormat="1" applyFont="1" applyFill="1" applyBorder="1" applyAlignment="1">
      <alignment horizontal="right"/>
    </xf>
    <xf numFmtId="3" fontId="0" fillId="5" borderId="1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0" fontId="0" fillId="4" borderId="0" xfId="0" applyFill="1" applyAlignment="1">
      <alignment horizontal="left" wrapText="1"/>
    </xf>
    <xf numFmtId="0" fontId="0" fillId="4" borderId="0" xfId="0" applyFill="1" applyAlignment="1">
      <alignment horizontal="left"/>
    </xf>
    <xf numFmtId="0" fontId="0" fillId="0" borderId="0" xfId="0" applyFill="1"/>
    <xf numFmtId="0" fontId="5" fillId="4" borderId="0" xfId="2" applyFill="1"/>
    <xf numFmtId="0" fontId="4" fillId="6" borderId="0" xfId="1" applyFont="1" applyFill="1" applyAlignment="1">
      <alignment horizontal="center" vertical="center"/>
    </xf>
    <xf numFmtId="0" fontId="5" fillId="5" borderId="0" xfId="2" applyFill="1" applyAlignment="1">
      <alignment horizontal="right"/>
    </xf>
    <xf numFmtId="0" fontId="2" fillId="2" borderId="0" xfId="0" applyFont="1" applyFill="1" applyAlignment="1">
      <alignment wrapText="1"/>
    </xf>
    <xf numFmtId="0" fontId="0" fillId="4" borderId="1" xfId="0" applyFill="1" applyBorder="1" applyAlignment="1">
      <alignment vertical="center" wrapText="1"/>
    </xf>
    <xf numFmtId="0" fontId="0" fillId="4" borderId="3" xfId="0" applyFill="1" applyBorder="1" applyAlignment="1">
      <alignment wrapText="1"/>
    </xf>
    <xf numFmtId="0" fontId="4" fillId="4" borderId="0" xfId="1" applyFont="1" applyFill="1" applyAlignment="1"/>
    <xf numFmtId="0" fontId="3" fillId="5" borderId="0" xfId="1" applyFill="1" applyAlignment="1"/>
    <xf numFmtId="0" fontId="0" fillId="4" borderId="0" xfId="0" applyFill="1" applyAlignment="1"/>
    <xf numFmtId="0" fontId="4" fillId="7" borderId="0" xfId="1" applyFont="1" applyFill="1" applyAlignment="1">
      <alignment vertical="center"/>
    </xf>
    <xf numFmtId="0" fontId="12" fillId="4" borderId="0" xfId="0" applyFont="1" applyFill="1"/>
    <xf numFmtId="0" fontId="0" fillId="4" borderId="3" xfId="0" applyFill="1" applyBorder="1" applyAlignment="1">
      <alignment vertical="center"/>
    </xf>
    <xf numFmtId="0" fontId="30" fillId="2" borderId="0" xfId="0" applyFont="1" applyFill="1" applyAlignment="1"/>
    <xf numFmtId="0" fontId="10" fillId="4" borderId="0" xfId="0" applyFont="1" applyFill="1"/>
    <xf numFmtId="0" fontId="10" fillId="5" borderId="0" xfId="0" applyFont="1" applyFill="1"/>
    <xf numFmtId="1" fontId="10" fillId="4" borderId="0" xfId="0" applyNumberFormat="1" applyFont="1" applyFill="1"/>
    <xf numFmtId="1" fontId="10" fillId="5" borderId="0" xfId="0" applyNumberFormat="1" applyFont="1" applyFill="1"/>
    <xf numFmtId="164" fontId="10" fillId="5" borderId="0" xfId="0" applyNumberFormat="1" applyFont="1" applyFill="1"/>
    <xf numFmtId="0" fontId="0" fillId="4" borderId="2" xfId="0" applyFill="1" applyBorder="1" applyAlignment="1">
      <alignment vertical="center" wrapText="1"/>
    </xf>
    <xf numFmtId="3" fontId="11" fillId="5" borderId="0" xfId="0" applyNumberFormat="1" applyFont="1" applyFill="1" applyBorder="1" applyAlignment="1">
      <alignment horizontal="right"/>
    </xf>
    <xf numFmtId="3" fontId="31" fillId="5" borderId="0" xfId="0" applyNumberFormat="1" applyFont="1" applyFill="1" applyBorder="1" applyAlignment="1">
      <alignment horizontal="right"/>
    </xf>
    <xf numFmtId="3" fontId="11" fillId="5" borderId="1" xfId="0" applyNumberFormat="1" applyFont="1" applyFill="1" applyBorder="1" applyAlignment="1">
      <alignment horizontal="right"/>
    </xf>
    <xf numFmtId="0" fontId="0" fillId="4" borderId="1" xfId="0" applyFill="1" applyBorder="1" applyAlignment="1">
      <alignment horizontal="center" vertical="center" wrapText="1"/>
    </xf>
    <xf numFmtId="0" fontId="1" fillId="5" borderId="0" xfId="0" applyFont="1" applyFill="1"/>
    <xf numFmtId="0" fontId="33" fillId="0" borderId="0" xfId="2" applyFont="1" applyFill="1" applyBorder="1" applyAlignment="1"/>
    <xf numFmtId="0" fontId="34" fillId="0" borderId="0" xfId="1" applyFont="1" applyFill="1" applyBorder="1" applyAlignment="1"/>
    <xf numFmtId="0" fontId="34" fillId="0" borderId="0" xfId="0" applyFont="1" applyFill="1" applyBorder="1" applyAlignment="1"/>
    <xf numFmtId="0" fontId="0" fillId="4" borderId="0" xfId="0" applyFill="1" applyBorder="1"/>
    <xf numFmtId="0" fontId="0" fillId="4" borderId="3" xfId="0" applyFill="1" applyBorder="1" applyAlignment="1"/>
    <xf numFmtId="0" fontId="34" fillId="0" borderId="0" xfId="0" quotePrefix="1" applyFont="1" applyFill="1" applyBorder="1" applyAlignment="1"/>
    <xf numFmtId="3" fontId="32" fillId="0" borderId="0" xfId="0" applyNumberFormat="1" applyFont="1" applyFill="1" applyBorder="1" applyAlignment="1"/>
    <xf numFmtId="3" fontId="34" fillId="0" borderId="0" xfId="0" applyNumberFormat="1" applyFont="1" applyFill="1" applyBorder="1" applyAlignment="1"/>
    <xf numFmtId="1" fontId="34" fillId="0" borderId="0" xfId="0" applyNumberFormat="1" applyFont="1" applyFill="1" applyBorder="1" applyAlignment="1"/>
    <xf numFmtId="164" fontId="34" fillId="0" borderId="0" xfId="0" applyNumberFormat="1" applyFont="1" applyFill="1" applyBorder="1" applyAlignment="1"/>
    <xf numFmtId="0" fontId="19" fillId="5" borderId="0" xfId="7" applyFill="1" applyAlignment="1"/>
    <xf numFmtId="165" fontId="34" fillId="0" borderId="0" xfId="0" applyNumberFormat="1" applyFont="1" applyFill="1" applyBorder="1" applyAlignment="1">
      <alignment horizontal="right"/>
    </xf>
    <xf numFmtId="0" fontId="1" fillId="5" borderId="1" xfId="0" applyFont="1" applyFill="1" applyBorder="1"/>
    <xf numFmtId="0" fontId="0" fillId="5" borderId="0" xfId="0" applyFill="1" applyAlignment="1">
      <alignment vertical="top"/>
    </xf>
    <xf numFmtId="0" fontId="0" fillId="5" borderId="4" xfId="0" applyFill="1" applyBorder="1"/>
    <xf numFmtId="0" fontId="19" fillId="5" borderId="0" xfId="7" applyFill="1" applyAlignment="1">
      <alignment horizontal="left"/>
    </xf>
    <xf numFmtId="0" fontId="0" fillId="5" borderId="0" xfId="0" applyFill="1" applyAlignment="1">
      <alignment horizontal="left"/>
    </xf>
    <xf numFmtId="0" fontId="11" fillId="5" borderId="0" xfId="0" applyFont="1" applyFill="1" applyAlignment="1">
      <alignment horizontal="left"/>
    </xf>
    <xf numFmtId="0" fontId="12" fillId="5" borderId="0" xfId="0" applyFont="1" applyFill="1"/>
    <xf numFmtId="0" fontId="4" fillId="4" borderId="0" xfId="0" applyFont="1" applyFill="1"/>
    <xf numFmtId="3" fontId="34" fillId="0" borderId="0" xfId="0" applyNumberFormat="1" applyFont="1" applyFill="1" applyBorder="1" applyAlignment="1">
      <alignment horizontal="right"/>
    </xf>
    <xf numFmtId="0" fontId="14" fillId="4" borderId="0" xfId="5" applyFont="1" applyFill="1"/>
    <xf numFmtId="0" fontId="15" fillId="4" borderId="0" xfId="6" applyFont="1" applyFill="1" applyAlignment="1">
      <alignment vertical="center"/>
    </xf>
    <xf numFmtId="0" fontId="16" fillId="4" borderId="0" xfId="5" applyFont="1" applyFill="1"/>
    <xf numFmtId="0" fontId="17" fillId="5" borderId="0" xfId="6" applyFont="1" applyFill="1" applyAlignment="1">
      <alignment vertical="center"/>
    </xf>
    <xf numFmtId="0" fontId="18" fillId="5" borderId="0" xfId="5" applyFont="1" applyFill="1"/>
    <xf numFmtId="0" fontId="13" fillId="4" borderId="0" xfId="5" applyFill="1"/>
    <xf numFmtId="0" fontId="20" fillId="4" borderId="0" xfId="9" applyFont="1" applyFill="1" applyAlignment="1"/>
    <xf numFmtId="0" fontId="13" fillId="4" borderId="0" xfId="8" applyFont="1" applyFill="1"/>
    <xf numFmtId="0" fontId="23" fillId="4" borderId="0" xfId="9" applyFont="1" applyFill="1" applyAlignment="1"/>
    <xf numFmtId="0" fontId="24" fillId="5" borderId="0" xfId="2" applyFont="1" applyFill="1" applyAlignment="1">
      <alignment horizontal="left"/>
    </xf>
    <xf numFmtId="0" fontId="24" fillId="4" borderId="0" xfId="2" applyFont="1" applyFill="1" applyAlignment="1"/>
    <xf numFmtId="0" fontId="24" fillId="4" borderId="0" xfId="10" applyFont="1" applyFill="1" applyAlignment="1"/>
    <xf numFmtId="0" fontId="25" fillId="4" borderId="0" xfId="6" applyFont="1" applyFill="1" applyAlignment="1"/>
    <xf numFmtId="0" fontId="26" fillId="4" borderId="0" xfId="11" applyFont="1" applyFill="1" applyAlignment="1"/>
    <xf numFmtId="0" fontId="26" fillId="4" borderId="0" xfId="11" applyFont="1" applyFill="1" applyAlignment="1">
      <alignment horizontal="left"/>
    </xf>
    <xf numFmtId="0" fontId="25" fillId="4" borderId="0" xfId="6" applyFont="1" applyFill="1"/>
    <xf numFmtId="0" fontId="26" fillId="4" borderId="0" xfId="6" applyFont="1" applyFill="1" applyAlignment="1"/>
    <xf numFmtId="0" fontId="26" fillId="4" borderId="0" xfId="6" applyFont="1" applyFill="1" applyAlignment="1">
      <alignment horizontal="left"/>
    </xf>
    <xf numFmtId="0" fontId="27" fillId="4" borderId="0" xfId="9" applyFont="1" applyFill="1" applyAlignment="1"/>
    <xf numFmtId="0" fontId="25" fillId="4" borderId="0" xfId="11" applyFont="1" applyFill="1" applyAlignment="1">
      <alignment wrapText="1"/>
    </xf>
    <xf numFmtId="0" fontId="25" fillId="4" borderId="0" xfId="11" applyFont="1" applyFill="1" applyAlignment="1">
      <alignment horizontal="left" wrapText="1"/>
    </xf>
    <xf numFmtId="0" fontId="3" fillId="4" borderId="0" xfId="12" applyFill="1"/>
    <xf numFmtId="0" fontId="36" fillId="4" borderId="0" xfId="2" applyFont="1" applyFill="1" applyAlignment="1"/>
    <xf numFmtId="0" fontId="26" fillId="4" borderId="0" xfId="13" applyFont="1" applyFill="1" applyAlignment="1">
      <alignment horizontal="left" vertical="center" wrapText="1"/>
    </xf>
    <xf numFmtId="0" fontId="28" fillId="5" borderId="0" xfId="14" applyFont="1" applyFill="1"/>
    <xf numFmtId="1" fontId="26" fillId="4" borderId="0" xfId="13" applyNumberFormat="1" applyFont="1" applyFill="1" applyAlignment="1">
      <alignment horizontal="left" vertical="center"/>
    </xf>
    <xf numFmtId="0" fontId="26" fillId="4" borderId="0" xfId="12" applyFont="1" applyFill="1"/>
    <xf numFmtId="0" fontId="26" fillId="4" borderId="0" xfId="13" applyFont="1" applyFill="1" applyAlignment="1">
      <alignment horizontal="left" wrapText="1"/>
    </xf>
    <xf numFmtId="0" fontId="26" fillId="4" borderId="0" xfId="12" applyFont="1" applyFill="1" applyAlignment="1">
      <alignment horizontal="left"/>
    </xf>
    <xf numFmtId="0" fontId="29" fillId="4" borderId="0" xfId="12" applyFont="1" applyFill="1"/>
    <xf numFmtId="0" fontId="29" fillId="4" borderId="0" xfId="12" applyFont="1" applyFill="1" applyAlignment="1">
      <alignment wrapText="1"/>
    </xf>
    <xf numFmtId="0" fontId="29" fillId="4" borderId="0" xfId="12" applyFont="1" applyFill="1" applyAlignment="1">
      <alignment horizontal="left"/>
    </xf>
  </cellXfs>
  <cellStyles count="16">
    <cellStyle name="Hyperlink" xfId="2" xr:uid="{00000000-0005-0000-0000-000000000000}"/>
    <cellStyle name="Hyperlink 2 2" xfId="7" xr:uid="{1E060160-AD13-41D1-ADD0-27A428A96BC2}"/>
    <cellStyle name="Hyperlink 2 2 2" xfId="9" xr:uid="{F85A19EE-A259-4DAC-9901-FB278CCF36CD}"/>
    <cellStyle name="Hyperlink 3 2" xfId="10" xr:uid="{DF366515-C7DC-428F-A8CD-819047F8E5F4}"/>
    <cellStyle name="Normal" xfId="0" builtinId="0"/>
    <cellStyle name="Normal 2" xfId="1" xr:uid="{00000000-0005-0000-0000-000002000000}"/>
    <cellStyle name="Normal 2 2" xfId="3" xr:uid="{00000000-0005-0000-0000-000003000000}"/>
    <cellStyle name="Normal 2 2 2 2" xfId="6" xr:uid="{27FDA1C7-68D2-4D33-A983-FBBF2F6E1972}"/>
    <cellStyle name="Normal 2 3" xfId="11" xr:uid="{310F4E29-6392-41A0-80B5-95C55930306B}"/>
    <cellStyle name="Normal 2 4" xfId="13" xr:uid="{BDD6F54F-D829-4788-9380-483D25AC1372}"/>
    <cellStyle name="Normal 3" xfId="4" xr:uid="{00000000-0005-0000-0000-000004000000}"/>
    <cellStyle name="Normal 3 2" xfId="15" xr:uid="{2BC035AF-5A4F-4ECE-B06E-262B4B538B60}"/>
    <cellStyle name="Normal 5 2" xfId="12" xr:uid="{198EA2C8-6975-4DFC-85E4-16FFFFEF53C3}"/>
    <cellStyle name="Normal 6" xfId="14" xr:uid="{0011F06A-9B82-4E3B-90D9-11D0C0DBA24D}"/>
    <cellStyle name="Normal 6 2" xfId="5" xr:uid="{58564002-1A66-42A8-A0B9-06A1FD1BB5DD}"/>
    <cellStyle name="Normal 7 2" xfId="8" xr:uid="{17E5898C-AE1D-47CA-8102-AC1C968219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3" name="Picture 2">
          <a:extLst>
            <a:ext uri="{FF2B5EF4-FFF2-40B4-BE49-F238E27FC236}">
              <a16:creationId xmlns:a16="http://schemas.microsoft.com/office/drawing/2014/main" id="{D082AC65-F2BD-4A92-A685-45B544D127C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2173</xdr:colOff>
      <xdr:row>0</xdr:row>
      <xdr:rowOff>190496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7572E19B-991F-4D00-BCF0-6A770CC1AC8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898523" y="190496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and-rescue-workforce-and-pensions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search/research-and-statistics?content_store_document_type=upcoming_statistics&amp;keywords=fire&amp;level_one_taxon=&amp;organisations%5B%5D=home-office&amp;public_timestamp%5Bfrom%5D=&amp;public_timestamp%5Bto%5D=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gov.uk/government/statistics/2011-rural-urban-classification-of-local-authority-and-other-higher-level-geographies-for-statistical-purpo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42496-7F57-4899-BD82-F75881274E29}">
  <dimension ref="A1:K14"/>
  <sheetViews>
    <sheetView tabSelected="1" workbookViewId="0"/>
  </sheetViews>
  <sheetFormatPr defaultRowHeight="12.5" x14ac:dyDescent="0.25"/>
  <cols>
    <col min="1" max="1" width="74" style="71" bestFit="1" customWidth="1"/>
    <col min="2" max="255" width="9.453125" style="71" customWidth="1"/>
    <col min="256" max="256" width="2.54296875" style="71" customWidth="1"/>
    <col min="257" max="257" width="74" style="71" bestFit="1" customWidth="1"/>
    <col min="258" max="511" width="9.453125" style="71" customWidth="1"/>
    <col min="512" max="512" width="2.54296875" style="71" customWidth="1"/>
    <col min="513" max="513" width="74" style="71" bestFit="1" customWidth="1"/>
    <col min="514" max="767" width="9.453125" style="71" customWidth="1"/>
    <col min="768" max="768" width="2.54296875" style="71" customWidth="1"/>
    <col min="769" max="769" width="74" style="71" bestFit="1" customWidth="1"/>
    <col min="770" max="1023" width="9.453125" style="71" customWidth="1"/>
    <col min="1024" max="1024" width="2.54296875" style="71" customWidth="1"/>
    <col min="1025" max="1025" width="74" style="71" bestFit="1" customWidth="1"/>
    <col min="1026" max="1279" width="9.453125" style="71" customWidth="1"/>
    <col min="1280" max="1280" width="2.54296875" style="71" customWidth="1"/>
    <col min="1281" max="1281" width="74" style="71" bestFit="1" customWidth="1"/>
    <col min="1282" max="1535" width="9.453125" style="71" customWidth="1"/>
    <col min="1536" max="1536" width="2.54296875" style="71" customWidth="1"/>
    <col min="1537" max="1537" width="74" style="71" bestFit="1" customWidth="1"/>
    <col min="1538" max="1791" width="9.453125" style="71" customWidth="1"/>
    <col min="1792" max="1792" width="2.54296875" style="71" customWidth="1"/>
    <col min="1793" max="1793" width="74" style="71" bestFit="1" customWidth="1"/>
    <col min="1794" max="2047" width="9.453125" style="71" customWidth="1"/>
    <col min="2048" max="2048" width="2.54296875" style="71" customWidth="1"/>
    <col min="2049" max="2049" width="74" style="71" bestFit="1" customWidth="1"/>
    <col min="2050" max="2303" width="9.453125" style="71" customWidth="1"/>
    <col min="2304" max="2304" width="2.54296875" style="71" customWidth="1"/>
    <col min="2305" max="2305" width="74" style="71" bestFit="1" customWidth="1"/>
    <col min="2306" max="2559" width="9.453125" style="71" customWidth="1"/>
    <col min="2560" max="2560" width="2.54296875" style="71" customWidth="1"/>
    <col min="2561" max="2561" width="74" style="71" bestFit="1" customWidth="1"/>
    <col min="2562" max="2815" width="9.453125" style="71" customWidth="1"/>
    <col min="2816" max="2816" width="2.54296875" style="71" customWidth="1"/>
    <col min="2817" max="2817" width="74" style="71" bestFit="1" customWidth="1"/>
    <col min="2818" max="3071" width="9.453125" style="71" customWidth="1"/>
    <col min="3072" max="3072" width="2.54296875" style="71" customWidth="1"/>
    <col min="3073" max="3073" width="74" style="71" bestFit="1" customWidth="1"/>
    <col min="3074" max="3327" width="9.453125" style="71" customWidth="1"/>
    <col min="3328" max="3328" width="2.54296875" style="71" customWidth="1"/>
    <col min="3329" max="3329" width="74" style="71" bestFit="1" customWidth="1"/>
    <col min="3330" max="3583" width="9.453125" style="71" customWidth="1"/>
    <col min="3584" max="3584" width="2.54296875" style="71" customWidth="1"/>
    <col min="3585" max="3585" width="74" style="71" bestFit="1" customWidth="1"/>
    <col min="3586" max="3839" width="9.453125" style="71" customWidth="1"/>
    <col min="3840" max="3840" width="2.54296875" style="71" customWidth="1"/>
    <col min="3841" max="3841" width="74" style="71" bestFit="1" customWidth="1"/>
    <col min="3842" max="4095" width="9.453125" style="71" customWidth="1"/>
    <col min="4096" max="4096" width="2.54296875" style="71" customWidth="1"/>
    <col min="4097" max="4097" width="74" style="71" bestFit="1" customWidth="1"/>
    <col min="4098" max="4351" width="9.453125" style="71" customWidth="1"/>
    <col min="4352" max="4352" width="2.54296875" style="71" customWidth="1"/>
    <col min="4353" max="4353" width="74" style="71" bestFit="1" customWidth="1"/>
    <col min="4354" max="4607" width="9.453125" style="71" customWidth="1"/>
    <col min="4608" max="4608" width="2.54296875" style="71" customWidth="1"/>
    <col min="4609" max="4609" width="74" style="71" bestFit="1" customWidth="1"/>
    <col min="4610" max="4863" width="9.453125" style="71" customWidth="1"/>
    <col min="4864" max="4864" width="2.54296875" style="71" customWidth="1"/>
    <col min="4865" max="4865" width="74" style="71" bestFit="1" customWidth="1"/>
    <col min="4866" max="5119" width="9.453125" style="71" customWidth="1"/>
    <col min="5120" max="5120" width="2.54296875" style="71" customWidth="1"/>
    <col min="5121" max="5121" width="74" style="71" bestFit="1" customWidth="1"/>
    <col min="5122" max="5375" width="9.453125" style="71" customWidth="1"/>
    <col min="5376" max="5376" width="2.54296875" style="71" customWidth="1"/>
    <col min="5377" max="5377" width="74" style="71" bestFit="1" customWidth="1"/>
    <col min="5378" max="5631" width="9.453125" style="71" customWidth="1"/>
    <col min="5632" max="5632" width="2.54296875" style="71" customWidth="1"/>
    <col min="5633" max="5633" width="74" style="71" bestFit="1" customWidth="1"/>
    <col min="5634" max="5887" width="9.453125" style="71" customWidth="1"/>
    <col min="5888" max="5888" width="2.54296875" style="71" customWidth="1"/>
    <col min="5889" max="5889" width="74" style="71" bestFit="1" customWidth="1"/>
    <col min="5890" max="6143" width="9.453125" style="71" customWidth="1"/>
    <col min="6144" max="6144" width="2.54296875" style="71" customWidth="1"/>
    <col min="6145" max="6145" width="74" style="71" bestFit="1" customWidth="1"/>
    <col min="6146" max="6399" width="9.453125" style="71" customWidth="1"/>
    <col min="6400" max="6400" width="2.54296875" style="71" customWidth="1"/>
    <col min="6401" max="6401" width="74" style="71" bestFit="1" customWidth="1"/>
    <col min="6402" max="6655" width="9.453125" style="71" customWidth="1"/>
    <col min="6656" max="6656" width="2.54296875" style="71" customWidth="1"/>
    <col min="6657" max="6657" width="74" style="71" bestFit="1" customWidth="1"/>
    <col min="6658" max="6911" width="9.453125" style="71" customWidth="1"/>
    <col min="6912" max="6912" width="2.54296875" style="71" customWidth="1"/>
    <col min="6913" max="6913" width="74" style="71" bestFit="1" customWidth="1"/>
    <col min="6914" max="7167" width="9.453125" style="71" customWidth="1"/>
    <col min="7168" max="7168" width="2.54296875" style="71" customWidth="1"/>
    <col min="7169" max="7169" width="74" style="71" bestFit="1" customWidth="1"/>
    <col min="7170" max="7423" width="9.453125" style="71" customWidth="1"/>
    <col min="7424" max="7424" width="2.54296875" style="71" customWidth="1"/>
    <col min="7425" max="7425" width="74" style="71" bestFit="1" customWidth="1"/>
    <col min="7426" max="7679" width="9.453125" style="71" customWidth="1"/>
    <col min="7680" max="7680" width="2.54296875" style="71" customWidth="1"/>
    <col min="7681" max="7681" width="74" style="71" bestFit="1" customWidth="1"/>
    <col min="7682" max="7935" width="9.453125" style="71" customWidth="1"/>
    <col min="7936" max="7936" width="2.54296875" style="71" customWidth="1"/>
    <col min="7937" max="7937" width="74" style="71" bestFit="1" customWidth="1"/>
    <col min="7938" max="8191" width="9.453125" style="71" customWidth="1"/>
    <col min="8192" max="8192" width="2.54296875" style="71" customWidth="1"/>
    <col min="8193" max="8193" width="74" style="71" bestFit="1" customWidth="1"/>
    <col min="8194" max="8447" width="9.453125" style="71" customWidth="1"/>
    <col min="8448" max="8448" width="2.54296875" style="71" customWidth="1"/>
    <col min="8449" max="8449" width="74" style="71" bestFit="1" customWidth="1"/>
    <col min="8450" max="8703" width="9.453125" style="71" customWidth="1"/>
    <col min="8704" max="8704" width="2.54296875" style="71" customWidth="1"/>
    <col min="8705" max="8705" width="74" style="71" bestFit="1" customWidth="1"/>
    <col min="8706" max="8959" width="9.453125" style="71" customWidth="1"/>
    <col min="8960" max="8960" width="2.54296875" style="71" customWidth="1"/>
    <col min="8961" max="8961" width="74" style="71" bestFit="1" customWidth="1"/>
    <col min="8962" max="9215" width="9.453125" style="71" customWidth="1"/>
    <col min="9216" max="9216" width="2.54296875" style="71" customWidth="1"/>
    <col min="9217" max="9217" width="74" style="71" bestFit="1" customWidth="1"/>
    <col min="9218" max="9471" width="9.453125" style="71" customWidth="1"/>
    <col min="9472" max="9472" width="2.54296875" style="71" customWidth="1"/>
    <col min="9473" max="9473" width="74" style="71" bestFit="1" customWidth="1"/>
    <col min="9474" max="9727" width="9.453125" style="71" customWidth="1"/>
    <col min="9728" max="9728" width="2.54296875" style="71" customWidth="1"/>
    <col min="9729" max="9729" width="74" style="71" bestFit="1" customWidth="1"/>
    <col min="9730" max="9983" width="9.453125" style="71" customWidth="1"/>
    <col min="9984" max="9984" width="2.54296875" style="71" customWidth="1"/>
    <col min="9985" max="9985" width="74" style="71" bestFit="1" customWidth="1"/>
    <col min="9986" max="10239" width="9.453125" style="71" customWidth="1"/>
    <col min="10240" max="10240" width="2.54296875" style="71" customWidth="1"/>
    <col min="10241" max="10241" width="74" style="71" bestFit="1" customWidth="1"/>
    <col min="10242" max="10495" width="9.453125" style="71" customWidth="1"/>
    <col min="10496" max="10496" width="2.54296875" style="71" customWidth="1"/>
    <col min="10497" max="10497" width="74" style="71" bestFit="1" customWidth="1"/>
    <col min="10498" max="10751" width="9.453125" style="71" customWidth="1"/>
    <col min="10752" max="10752" width="2.54296875" style="71" customWidth="1"/>
    <col min="10753" max="10753" width="74" style="71" bestFit="1" customWidth="1"/>
    <col min="10754" max="11007" width="9.453125" style="71" customWidth="1"/>
    <col min="11008" max="11008" width="2.54296875" style="71" customWidth="1"/>
    <col min="11009" max="11009" width="74" style="71" bestFit="1" customWidth="1"/>
    <col min="11010" max="11263" width="9.453125" style="71" customWidth="1"/>
    <col min="11264" max="11264" width="2.54296875" style="71" customWidth="1"/>
    <col min="11265" max="11265" width="74" style="71" bestFit="1" customWidth="1"/>
    <col min="11266" max="11519" width="9.453125" style="71" customWidth="1"/>
    <col min="11520" max="11520" width="2.54296875" style="71" customWidth="1"/>
    <col min="11521" max="11521" width="74" style="71" bestFit="1" customWidth="1"/>
    <col min="11522" max="11775" width="9.453125" style="71" customWidth="1"/>
    <col min="11776" max="11776" width="2.54296875" style="71" customWidth="1"/>
    <col min="11777" max="11777" width="74" style="71" bestFit="1" customWidth="1"/>
    <col min="11778" max="12031" width="9.453125" style="71" customWidth="1"/>
    <col min="12032" max="12032" width="2.54296875" style="71" customWidth="1"/>
    <col min="12033" max="12033" width="74" style="71" bestFit="1" customWidth="1"/>
    <col min="12034" max="12287" width="9.453125" style="71" customWidth="1"/>
    <col min="12288" max="12288" width="2.54296875" style="71" customWidth="1"/>
    <col min="12289" max="12289" width="74" style="71" bestFit="1" customWidth="1"/>
    <col min="12290" max="12543" width="9.453125" style="71" customWidth="1"/>
    <col min="12544" max="12544" width="2.54296875" style="71" customWidth="1"/>
    <col min="12545" max="12545" width="74" style="71" bestFit="1" customWidth="1"/>
    <col min="12546" max="12799" width="9.453125" style="71" customWidth="1"/>
    <col min="12800" max="12800" width="2.54296875" style="71" customWidth="1"/>
    <col min="12801" max="12801" width="74" style="71" bestFit="1" customWidth="1"/>
    <col min="12802" max="13055" width="9.453125" style="71" customWidth="1"/>
    <col min="13056" max="13056" width="2.54296875" style="71" customWidth="1"/>
    <col min="13057" max="13057" width="74" style="71" bestFit="1" customWidth="1"/>
    <col min="13058" max="13311" width="9.453125" style="71" customWidth="1"/>
    <col min="13312" max="13312" width="2.54296875" style="71" customWidth="1"/>
    <col min="13313" max="13313" width="74" style="71" bestFit="1" customWidth="1"/>
    <col min="13314" max="13567" width="9.453125" style="71" customWidth="1"/>
    <col min="13568" max="13568" width="2.54296875" style="71" customWidth="1"/>
    <col min="13569" max="13569" width="74" style="71" bestFit="1" customWidth="1"/>
    <col min="13570" max="13823" width="9.453125" style="71" customWidth="1"/>
    <col min="13824" max="13824" width="2.54296875" style="71" customWidth="1"/>
    <col min="13825" max="13825" width="74" style="71" bestFit="1" customWidth="1"/>
    <col min="13826" max="14079" width="9.453125" style="71" customWidth="1"/>
    <col min="14080" max="14080" width="2.54296875" style="71" customWidth="1"/>
    <col min="14081" max="14081" width="74" style="71" bestFit="1" customWidth="1"/>
    <col min="14082" max="14335" width="9.453125" style="71" customWidth="1"/>
    <col min="14336" max="14336" width="2.54296875" style="71" customWidth="1"/>
    <col min="14337" max="14337" width="74" style="71" bestFit="1" customWidth="1"/>
    <col min="14338" max="14591" width="9.453125" style="71" customWidth="1"/>
    <col min="14592" max="14592" width="2.54296875" style="71" customWidth="1"/>
    <col min="14593" max="14593" width="74" style="71" bestFit="1" customWidth="1"/>
    <col min="14594" max="14847" width="9.453125" style="71" customWidth="1"/>
    <col min="14848" max="14848" width="2.54296875" style="71" customWidth="1"/>
    <col min="14849" max="14849" width="74" style="71" bestFit="1" customWidth="1"/>
    <col min="14850" max="15103" width="9.453125" style="71" customWidth="1"/>
    <col min="15104" max="15104" width="2.54296875" style="71" customWidth="1"/>
    <col min="15105" max="15105" width="74" style="71" bestFit="1" customWidth="1"/>
    <col min="15106" max="15359" width="9.453125" style="71" customWidth="1"/>
    <col min="15360" max="15360" width="2.54296875" style="71" customWidth="1"/>
    <col min="15361" max="15361" width="74" style="71" bestFit="1" customWidth="1"/>
    <col min="15362" max="15615" width="9.453125" style="71" customWidth="1"/>
    <col min="15616" max="15616" width="2.54296875" style="71" customWidth="1"/>
    <col min="15617" max="15617" width="74" style="71" bestFit="1" customWidth="1"/>
    <col min="15618" max="15871" width="9.453125" style="71" customWidth="1"/>
    <col min="15872" max="15872" width="2.54296875" style="71" customWidth="1"/>
    <col min="15873" max="15873" width="74" style="71" bestFit="1" customWidth="1"/>
    <col min="15874" max="16127" width="9.453125" style="71" customWidth="1"/>
    <col min="16128" max="16128" width="2.54296875" style="71" customWidth="1"/>
    <col min="16129" max="16129" width="74" style="71" bestFit="1" customWidth="1"/>
    <col min="16130" max="16384" width="9.453125" style="71" customWidth="1"/>
  </cols>
  <sheetData>
    <row r="1" spans="1:11" ht="84" customHeight="1" x14ac:dyDescent="0.25"/>
    <row r="2" spans="1:11" ht="22.5" x14ac:dyDescent="0.25">
      <c r="A2" s="72" t="s">
        <v>115</v>
      </c>
    </row>
    <row r="3" spans="1:11" ht="22.5" x14ac:dyDescent="0.25">
      <c r="A3" s="72" t="s">
        <v>134</v>
      </c>
    </row>
    <row r="4" spans="1:11" ht="45" customHeight="1" x14ac:dyDescent="0.35">
      <c r="A4" s="73" t="s">
        <v>127</v>
      </c>
      <c r="C4" s="74"/>
      <c r="K4" s="75"/>
    </row>
    <row r="5" spans="1:11" ht="32.25" customHeight="1" x14ac:dyDescent="0.35">
      <c r="A5" s="76" t="s">
        <v>133</v>
      </c>
      <c r="B5" s="76"/>
    </row>
    <row r="6" spans="1:11" ht="15.5" x14ac:dyDescent="0.35">
      <c r="A6" s="77" t="s">
        <v>116</v>
      </c>
      <c r="B6" s="76"/>
    </row>
    <row r="7" spans="1:11" ht="15.5" x14ac:dyDescent="0.35">
      <c r="A7" s="78" t="s">
        <v>117</v>
      </c>
      <c r="B7" s="79"/>
    </row>
    <row r="8" spans="1:11" ht="28.5" customHeight="1" x14ac:dyDescent="0.35">
      <c r="A8" s="80" t="s">
        <v>135</v>
      </c>
      <c r="B8" s="78"/>
    </row>
    <row r="9" spans="1:11" ht="15.5" x14ac:dyDescent="0.35">
      <c r="A9" s="80" t="s">
        <v>136</v>
      </c>
      <c r="B9" s="78"/>
    </row>
    <row r="10" spans="1:11" ht="30" customHeight="1" x14ac:dyDescent="0.35">
      <c r="A10" s="76" t="s">
        <v>137</v>
      </c>
    </row>
    <row r="11" spans="1:11" ht="15.5" x14ac:dyDescent="0.35">
      <c r="A11" s="81" t="s">
        <v>118</v>
      </c>
    </row>
    <row r="12" spans="1:11" ht="26.25" customHeight="1" x14ac:dyDescent="0.35">
      <c r="A12" s="76" t="s">
        <v>119</v>
      </c>
    </row>
    <row r="13" spans="1:11" ht="15.5" x14ac:dyDescent="0.35">
      <c r="A13" s="82" t="s">
        <v>120</v>
      </c>
    </row>
    <row r="14" spans="1:11" ht="15.5" x14ac:dyDescent="0.35">
      <c r="A14" s="82"/>
    </row>
  </sheetData>
  <hyperlinks>
    <hyperlink ref="A6" r:id="rId1" xr:uid="{B33F46C3-F090-4918-A909-9E4FB27CE09D}"/>
    <hyperlink ref="A11" location="Contents!A1" display="Contents" xr:uid="{EB7A2FB0-DFEA-4F52-83CF-F37FE49EE507}"/>
    <hyperlink ref="A13" r:id="rId2" xr:uid="{7303C433-B81C-4C89-8430-F5C2D69EF2E7}"/>
    <hyperlink ref="A8" r:id="rId3" display="Updated alongside Fire and rescue workforce and pensions statistics" xr:uid="{FCB41966-0F6E-4F86-B1AA-1314F4EBD364}"/>
    <hyperlink ref="A9" r:id="rId4" display="Next Update: Autumn 2020" xr:uid="{6C1FDBCA-4220-447C-A4A8-CE2F386AC86D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725FA-1B97-431E-AC89-8C8C47A2C736}">
  <dimension ref="A1:D23"/>
  <sheetViews>
    <sheetView workbookViewId="0"/>
  </sheetViews>
  <sheetFormatPr defaultColWidth="9.453125" defaultRowHeight="14" x14ac:dyDescent="0.3"/>
  <cols>
    <col min="1" max="1" width="24.54296875" style="100" customWidth="1"/>
    <col min="2" max="2" width="83.81640625" style="101" bestFit="1" customWidth="1"/>
    <col min="3" max="3" width="25" style="100" customWidth="1"/>
    <col min="4" max="4" width="16.1796875" style="100" customWidth="1"/>
    <col min="5" max="5" width="9.453125" style="100" customWidth="1"/>
    <col min="6" max="16384" width="9.453125" style="100"/>
  </cols>
  <sheetData>
    <row r="1" spans="1:4" s="84" customFormat="1" ht="15.65" customHeight="1" x14ac:dyDescent="0.25">
      <c r="A1" s="83" t="s">
        <v>115</v>
      </c>
      <c r="C1" s="85"/>
      <c r="D1" s="85"/>
    </row>
    <row r="2" spans="1:4" s="84" customFormat="1" ht="21.65" customHeight="1" x14ac:dyDescent="0.25">
      <c r="A2" s="86" t="s">
        <v>138</v>
      </c>
      <c r="C2" s="85"/>
      <c r="D2" s="85"/>
    </row>
    <row r="3" spans="1:4" s="87" customFormat="1" ht="18" customHeight="1" x14ac:dyDescent="0.25">
      <c r="A3" s="87" t="s">
        <v>121</v>
      </c>
      <c r="C3" s="88"/>
      <c r="D3" s="88"/>
    </row>
    <row r="4" spans="1:4" s="87" customFormat="1" ht="18" customHeight="1" x14ac:dyDescent="0.25">
      <c r="A4" s="89" t="s">
        <v>122</v>
      </c>
      <c r="C4" s="88"/>
      <c r="D4" s="88"/>
    </row>
    <row r="5" spans="1:4" s="92" customFormat="1" ht="24" customHeight="1" x14ac:dyDescent="0.35">
      <c r="A5" s="90" t="s">
        <v>123</v>
      </c>
      <c r="B5" s="90" t="s">
        <v>124</v>
      </c>
      <c r="C5" s="90" t="s">
        <v>125</v>
      </c>
      <c r="D5" s="91" t="s">
        <v>126</v>
      </c>
    </row>
    <row r="6" spans="1:4" s="97" customFormat="1" ht="12.75" customHeight="1" x14ac:dyDescent="0.25">
      <c r="A6" s="93" t="s">
        <v>185</v>
      </c>
      <c r="B6" s="94" t="s">
        <v>187</v>
      </c>
      <c r="C6" s="95" t="s">
        <v>139</v>
      </c>
      <c r="D6" s="96" t="s">
        <v>68</v>
      </c>
    </row>
    <row r="7" spans="1:4" s="97" customFormat="1" ht="12.75" customHeight="1" x14ac:dyDescent="0.25">
      <c r="A7" s="93" t="s">
        <v>186</v>
      </c>
      <c r="B7" s="94" t="s">
        <v>188</v>
      </c>
      <c r="C7" s="95" t="s">
        <v>139</v>
      </c>
      <c r="D7" s="96" t="s">
        <v>68</v>
      </c>
    </row>
    <row r="8" spans="1:4" s="97" customFormat="1" ht="12.75" customHeight="1" x14ac:dyDescent="0.25">
      <c r="A8" s="93" t="s">
        <v>129</v>
      </c>
      <c r="B8" s="94" t="s">
        <v>128</v>
      </c>
      <c r="C8" s="95" t="s">
        <v>139</v>
      </c>
      <c r="D8" s="96" t="s">
        <v>68</v>
      </c>
    </row>
    <row r="9" spans="1:4" s="92" customFormat="1" ht="14.5" x14ac:dyDescent="0.35">
      <c r="A9" s="93" t="s">
        <v>184</v>
      </c>
      <c r="B9" s="98" t="s">
        <v>184</v>
      </c>
      <c r="C9" s="99"/>
      <c r="D9" s="97"/>
    </row>
    <row r="10" spans="1:4" s="92" customFormat="1" ht="14.5" x14ac:dyDescent="0.35">
      <c r="A10" s="100"/>
      <c r="B10" s="101"/>
      <c r="C10" s="102"/>
      <c r="D10" s="100"/>
    </row>
    <row r="11" spans="1:4" s="92" customFormat="1" ht="14.5" x14ac:dyDescent="0.35">
      <c r="A11" s="100"/>
      <c r="B11" s="101"/>
      <c r="C11" s="102"/>
      <c r="D11" s="100"/>
    </row>
    <row r="12" spans="1:4" s="92" customFormat="1" ht="14.5" x14ac:dyDescent="0.35">
      <c r="A12" s="100"/>
      <c r="B12" s="101"/>
      <c r="C12" s="102"/>
      <c r="D12" s="100"/>
    </row>
    <row r="13" spans="1:4" s="92" customFormat="1" ht="14.5" x14ac:dyDescent="0.35">
      <c r="A13" s="100"/>
      <c r="B13" s="101"/>
      <c r="C13" s="102"/>
      <c r="D13" s="100"/>
    </row>
    <row r="14" spans="1:4" s="92" customFormat="1" ht="14.5" x14ac:dyDescent="0.35">
      <c r="A14" s="100"/>
      <c r="B14" s="101"/>
      <c r="C14" s="102"/>
      <c r="D14" s="100"/>
    </row>
    <row r="15" spans="1:4" s="92" customFormat="1" ht="14.5" x14ac:dyDescent="0.35">
      <c r="A15" s="100"/>
      <c r="B15" s="101"/>
      <c r="C15" s="102"/>
      <c r="D15" s="100"/>
    </row>
    <row r="16" spans="1:4" s="92" customFormat="1" ht="14.5" x14ac:dyDescent="0.35">
      <c r="A16" s="100"/>
      <c r="B16" s="101"/>
      <c r="C16" s="102"/>
      <c r="D16" s="100"/>
    </row>
    <row r="17" spans="1:4" s="92" customFormat="1" ht="14.5" x14ac:dyDescent="0.35">
      <c r="A17" s="100"/>
      <c r="B17" s="101"/>
      <c r="C17" s="102"/>
      <c r="D17" s="100"/>
    </row>
    <row r="18" spans="1:4" s="92" customFormat="1" ht="14.5" x14ac:dyDescent="0.35">
      <c r="A18" s="100"/>
      <c r="B18" s="101"/>
      <c r="C18" s="102"/>
      <c r="D18" s="100"/>
    </row>
    <row r="19" spans="1:4" s="92" customFormat="1" ht="14.5" x14ac:dyDescent="0.35">
      <c r="A19" s="100"/>
      <c r="B19" s="101"/>
      <c r="C19" s="102"/>
      <c r="D19" s="100"/>
    </row>
    <row r="20" spans="1:4" s="92" customFormat="1" ht="14.5" x14ac:dyDescent="0.35">
      <c r="B20" s="101"/>
      <c r="C20" s="102"/>
      <c r="D20" s="100"/>
    </row>
    <row r="21" spans="1:4" s="92" customFormat="1" ht="14.5" x14ac:dyDescent="0.35">
      <c r="B21" s="101"/>
      <c r="C21" s="102"/>
      <c r="D21" s="100"/>
    </row>
    <row r="22" spans="1:4" s="92" customFormat="1" ht="14.5" x14ac:dyDescent="0.35">
      <c r="B22" s="101"/>
      <c r="C22" s="102"/>
      <c r="D22" s="100"/>
    </row>
    <row r="23" spans="1:4" s="92" customFormat="1" ht="14.5" x14ac:dyDescent="0.35">
      <c r="B23" s="101"/>
      <c r="C23" s="102"/>
      <c r="D23" s="100"/>
    </row>
  </sheetData>
  <hyperlinks>
    <hyperlink ref="A4" location="Cover_sheet!A1" display="Cover sheet" xr:uid="{0548BF7D-0679-47B6-A0A8-EAE177F45061}"/>
    <hyperlink ref="A8" location="FIRE1112!A1" display="FIRE1112" xr:uid="{A461F0F9-6DFE-48AE-B4E7-CCF0D268A39A}"/>
    <hyperlink ref="A6" location="'Data - retirements'!A1" display="Data - retirements" xr:uid="{F396327C-E1C7-4EE3-B5BF-80902B8BAF21}"/>
    <hyperlink ref="A7" location="'Data - headcount'!A1" display="Data - headcount" xr:uid="{160C697A-F68B-4C94-AC98-0F2987ECFAE8}"/>
    <hyperlink ref="A9" location="'FRS geographical categories'!A1" display="FRS geographical categories" xr:uid="{F7BF173D-B521-4255-BC2F-F819C4883004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1F115-0327-4D6A-9AD7-3A5951C83D83}">
  <dimension ref="A1:G1166"/>
  <sheetViews>
    <sheetView workbookViewId="0"/>
  </sheetViews>
  <sheetFormatPr defaultRowHeight="14.5" x14ac:dyDescent="0.35"/>
  <sheetData>
    <row r="1" spans="1:7" x14ac:dyDescent="0.35">
      <c r="A1" t="s">
        <v>140</v>
      </c>
      <c r="B1" t="s">
        <v>141</v>
      </c>
      <c r="C1" t="s">
        <v>142</v>
      </c>
      <c r="D1" t="s">
        <v>143</v>
      </c>
      <c r="E1" t="s">
        <v>144</v>
      </c>
      <c r="F1" t="s">
        <v>145</v>
      </c>
      <c r="G1" t="s">
        <v>146</v>
      </c>
    </row>
    <row r="2" spans="1:7" x14ac:dyDescent="0.35">
      <c r="A2" t="s">
        <v>147</v>
      </c>
      <c r="B2" t="s">
        <v>4</v>
      </c>
      <c r="C2" t="s">
        <v>70</v>
      </c>
      <c r="D2" t="s">
        <v>148</v>
      </c>
      <c r="E2" t="s">
        <v>149</v>
      </c>
      <c r="F2" t="s">
        <v>150</v>
      </c>
      <c r="G2">
        <v>2</v>
      </c>
    </row>
    <row r="3" spans="1:7" x14ac:dyDescent="0.35">
      <c r="A3" t="s">
        <v>147</v>
      </c>
      <c r="B3" t="s">
        <v>4</v>
      </c>
      <c r="C3" t="s">
        <v>70</v>
      </c>
      <c r="D3" t="s">
        <v>148</v>
      </c>
      <c r="E3" t="s">
        <v>149</v>
      </c>
      <c r="F3" t="s">
        <v>60</v>
      </c>
      <c r="G3">
        <v>24</v>
      </c>
    </row>
    <row r="4" spans="1:7" x14ac:dyDescent="0.35">
      <c r="A4" t="s">
        <v>147</v>
      </c>
      <c r="B4" t="s">
        <v>5</v>
      </c>
      <c r="C4" t="s">
        <v>71</v>
      </c>
      <c r="D4" t="s">
        <v>148</v>
      </c>
      <c r="E4" t="s">
        <v>151</v>
      </c>
      <c r="F4" t="s">
        <v>152</v>
      </c>
      <c r="G4">
        <v>5</v>
      </c>
    </row>
    <row r="5" spans="1:7" x14ac:dyDescent="0.35">
      <c r="A5" t="s">
        <v>147</v>
      </c>
      <c r="B5" t="s">
        <v>5</v>
      </c>
      <c r="C5" t="s">
        <v>71</v>
      </c>
      <c r="D5" t="s">
        <v>148</v>
      </c>
      <c r="E5" t="s">
        <v>151</v>
      </c>
      <c r="F5" t="s">
        <v>150</v>
      </c>
      <c r="G5">
        <v>3</v>
      </c>
    </row>
    <row r="6" spans="1:7" x14ac:dyDescent="0.35">
      <c r="A6" t="s">
        <v>147</v>
      </c>
      <c r="B6" t="s">
        <v>5</v>
      </c>
      <c r="C6" t="s">
        <v>71</v>
      </c>
      <c r="D6" t="s">
        <v>148</v>
      </c>
      <c r="E6" t="s">
        <v>151</v>
      </c>
      <c r="F6" t="s">
        <v>60</v>
      </c>
      <c r="G6">
        <v>20</v>
      </c>
    </row>
    <row r="7" spans="1:7" x14ac:dyDescent="0.35">
      <c r="A7" t="s">
        <v>147</v>
      </c>
      <c r="B7" t="s">
        <v>6</v>
      </c>
      <c r="C7" t="s">
        <v>72</v>
      </c>
      <c r="D7" t="s">
        <v>148</v>
      </c>
      <c r="E7" t="s">
        <v>149</v>
      </c>
      <c r="F7" t="s">
        <v>150</v>
      </c>
      <c r="G7">
        <v>2</v>
      </c>
    </row>
    <row r="8" spans="1:7" x14ac:dyDescent="0.35">
      <c r="A8" t="s">
        <v>147</v>
      </c>
      <c r="B8" t="s">
        <v>6</v>
      </c>
      <c r="C8" t="s">
        <v>72</v>
      </c>
      <c r="D8" t="s">
        <v>148</v>
      </c>
      <c r="E8" t="s">
        <v>149</v>
      </c>
      <c r="F8" t="s">
        <v>60</v>
      </c>
      <c r="G8">
        <v>20</v>
      </c>
    </row>
    <row r="9" spans="1:7" x14ac:dyDescent="0.35">
      <c r="A9" t="s">
        <v>147</v>
      </c>
      <c r="B9" t="s">
        <v>7</v>
      </c>
      <c r="C9" t="s">
        <v>73</v>
      </c>
      <c r="D9" t="s">
        <v>148</v>
      </c>
      <c r="E9" t="s">
        <v>151</v>
      </c>
      <c r="F9" t="s">
        <v>152</v>
      </c>
      <c r="G9">
        <v>4</v>
      </c>
    </row>
    <row r="10" spans="1:7" x14ac:dyDescent="0.35">
      <c r="A10" t="s">
        <v>147</v>
      </c>
      <c r="B10" t="s">
        <v>7</v>
      </c>
      <c r="C10" t="s">
        <v>73</v>
      </c>
      <c r="D10" t="s">
        <v>148</v>
      </c>
      <c r="E10" t="s">
        <v>151</v>
      </c>
      <c r="F10" t="s">
        <v>60</v>
      </c>
      <c r="G10">
        <v>32</v>
      </c>
    </row>
    <row r="11" spans="1:7" x14ac:dyDescent="0.35">
      <c r="A11" t="s">
        <v>147</v>
      </c>
      <c r="B11" t="s">
        <v>8</v>
      </c>
      <c r="C11" t="s">
        <v>74</v>
      </c>
      <c r="D11" t="s">
        <v>148</v>
      </c>
      <c r="E11" t="s">
        <v>153</v>
      </c>
      <c r="F11" t="s">
        <v>150</v>
      </c>
      <c r="G11">
        <v>3</v>
      </c>
    </row>
    <row r="12" spans="1:7" x14ac:dyDescent="0.35">
      <c r="A12" t="s">
        <v>147</v>
      </c>
      <c r="B12" t="s">
        <v>8</v>
      </c>
      <c r="C12" t="s">
        <v>74</v>
      </c>
      <c r="D12" t="s">
        <v>148</v>
      </c>
      <c r="E12" t="s">
        <v>153</v>
      </c>
      <c r="F12" t="s">
        <v>60</v>
      </c>
      <c r="G12">
        <v>12</v>
      </c>
    </row>
    <row r="13" spans="1:7" x14ac:dyDescent="0.35">
      <c r="A13" t="s">
        <v>147</v>
      </c>
      <c r="B13" t="s">
        <v>9</v>
      </c>
      <c r="C13" t="s">
        <v>75</v>
      </c>
      <c r="D13" t="s">
        <v>148</v>
      </c>
      <c r="E13" t="s">
        <v>151</v>
      </c>
      <c r="F13" t="s">
        <v>150</v>
      </c>
      <c r="G13">
        <v>2</v>
      </c>
    </row>
    <row r="14" spans="1:7" x14ac:dyDescent="0.35">
      <c r="A14" t="s">
        <v>147</v>
      </c>
      <c r="B14" t="s">
        <v>9</v>
      </c>
      <c r="C14" t="s">
        <v>75</v>
      </c>
      <c r="D14" t="s">
        <v>148</v>
      </c>
      <c r="E14" t="s">
        <v>151</v>
      </c>
      <c r="F14" t="s">
        <v>60</v>
      </c>
      <c r="G14">
        <v>27</v>
      </c>
    </row>
    <row r="15" spans="1:7" x14ac:dyDescent="0.35">
      <c r="A15" t="s">
        <v>147</v>
      </c>
      <c r="B15" t="s">
        <v>10</v>
      </c>
      <c r="C15" t="s">
        <v>76</v>
      </c>
      <c r="D15" t="s">
        <v>148</v>
      </c>
      <c r="E15" t="s">
        <v>149</v>
      </c>
      <c r="F15" t="s">
        <v>152</v>
      </c>
      <c r="G15">
        <v>3</v>
      </c>
    </row>
    <row r="16" spans="1:7" x14ac:dyDescent="0.35">
      <c r="A16" t="s">
        <v>147</v>
      </c>
      <c r="B16" t="s">
        <v>10</v>
      </c>
      <c r="C16" t="s">
        <v>76</v>
      </c>
      <c r="D16" t="s">
        <v>148</v>
      </c>
      <c r="E16" t="s">
        <v>149</v>
      </c>
      <c r="F16" t="s">
        <v>150</v>
      </c>
      <c r="G16">
        <v>1</v>
      </c>
    </row>
    <row r="17" spans="1:7" x14ac:dyDescent="0.35">
      <c r="A17" t="s">
        <v>147</v>
      </c>
      <c r="B17" t="s">
        <v>10</v>
      </c>
      <c r="C17" t="s">
        <v>76</v>
      </c>
      <c r="D17" t="s">
        <v>148</v>
      </c>
      <c r="E17" t="s">
        <v>149</v>
      </c>
      <c r="F17" t="s">
        <v>60</v>
      </c>
      <c r="G17">
        <v>30</v>
      </c>
    </row>
    <row r="18" spans="1:7" x14ac:dyDescent="0.35">
      <c r="A18" t="s">
        <v>147</v>
      </c>
      <c r="B18" t="s">
        <v>11</v>
      </c>
      <c r="C18" t="s">
        <v>77</v>
      </c>
      <c r="D18" t="s">
        <v>148</v>
      </c>
      <c r="E18" t="s">
        <v>153</v>
      </c>
      <c r="F18" t="s">
        <v>150</v>
      </c>
      <c r="G18">
        <v>1</v>
      </c>
    </row>
    <row r="19" spans="1:7" x14ac:dyDescent="0.35">
      <c r="A19" t="s">
        <v>147</v>
      </c>
      <c r="B19" t="s">
        <v>11</v>
      </c>
      <c r="C19" t="s">
        <v>77</v>
      </c>
      <c r="D19" t="s">
        <v>148</v>
      </c>
      <c r="E19" t="s">
        <v>153</v>
      </c>
      <c r="F19" t="s">
        <v>60</v>
      </c>
      <c r="G19">
        <v>22</v>
      </c>
    </row>
    <row r="20" spans="1:7" x14ac:dyDescent="0.35">
      <c r="A20" t="s">
        <v>147</v>
      </c>
      <c r="B20" t="s">
        <v>12</v>
      </c>
      <c r="C20" t="s">
        <v>78</v>
      </c>
      <c r="D20" t="s">
        <v>148</v>
      </c>
      <c r="E20" t="s">
        <v>153</v>
      </c>
      <c r="F20" t="s">
        <v>150</v>
      </c>
      <c r="G20">
        <v>1</v>
      </c>
    </row>
    <row r="21" spans="1:7" x14ac:dyDescent="0.35">
      <c r="A21" t="s">
        <v>147</v>
      </c>
      <c r="B21" t="s">
        <v>12</v>
      </c>
      <c r="C21" t="s">
        <v>78</v>
      </c>
      <c r="D21" t="s">
        <v>148</v>
      </c>
      <c r="E21" t="s">
        <v>153</v>
      </c>
      <c r="F21" t="s">
        <v>60</v>
      </c>
      <c r="G21">
        <v>5</v>
      </c>
    </row>
    <row r="22" spans="1:7" x14ac:dyDescent="0.35">
      <c r="A22" t="s">
        <v>147</v>
      </c>
      <c r="B22" t="s">
        <v>13</v>
      </c>
      <c r="C22" t="s">
        <v>79</v>
      </c>
      <c r="D22" t="s">
        <v>148</v>
      </c>
      <c r="E22" t="s">
        <v>151</v>
      </c>
      <c r="F22" t="s">
        <v>150</v>
      </c>
      <c r="G22">
        <v>1</v>
      </c>
    </row>
    <row r="23" spans="1:7" x14ac:dyDescent="0.35">
      <c r="A23" t="s">
        <v>147</v>
      </c>
      <c r="B23" t="s">
        <v>13</v>
      </c>
      <c r="C23" t="s">
        <v>79</v>
      </c>
      <c r="D23" t="s">
        <v>148</v>
      </c>
      <c r="E23" t="s">
        <v>151</v>
      </c>
      <c r="F23" t="s">
        <v>60</v>
      </c>
      <c r="G23">
        <v>21</v>
      </c>
    </row>
    <row r="24" spans="1:7" x14ac:dyDescent="0.35">
      <c r="A24" t="s">
        <v>147</v>
      </c>
      <c r="B24" t="s">
        <v>14</v>
      </c>
      <c r="C24" t="s">
        <v>80</v>
      </c>
      <c r="D24" t="s">
        <v>148</v>
      </c>
      <c r="E24" t="s">
        <v>153</v>
      </c>
      <c r="F24" t="s">
        <v>152</v>
      </c>
      <c r="G24">
        <v>6</v>
      </c>
    </row>
    <row r="25" spans="1:7" x14ac:dyDescent="0.35">
      <c r="A25" t="s">
        <v>147</v>
      </c>
      <c r="B25" t="s">
        <v>14</v>
      </c>
      <c r="C25" t="s">
        <v>80</v>
      </c>
      <c r="D25" t="s">
        <v>148</v>
      </c>
      <c r="E25" t="s">
        <v>153</v>
      </c>
      <c r="F25" t="s">
        <v>150</v>
      </c>
      <c r="G25">
        <v>3</v>
      </c>
    </row>
    <row r="26" spans="1:7" x14ac:dyDescent="0.35">
      <c r="A26" t="s">
        <v>147</v>
      </c>
      <c r="B26" t="s">
        <v>14</v>
      </c>
      <c r="C26" t="s">
        <v>80</v>
      </c>
      <c r="D26" t="s">
        <v>148</v>
      </c>
      <c r="E26" t="s">
        <v>153</v>
      </c>
      <c r="F26" t="s">
        <v>60</v>
      </c>
      <c r="G26">
        <v>40</v>
      </c>
    </row>
    <row r="27" spans="1:7" x14ac:dyDescent="0.35">
      <c r="A27" t="s">
        <v>147</v>
      </c>
      <c r="B27" t="s">
        <v>63</v>
      </c>
      <c r="C27" t="s">
        <v>81</v>
      </c>
      <c r="D27" t="s">
        <v>148</v>
      </c>
      <c r="E27" t="s">
        <v>151</v>
      </c>
      <c r="F27" t="s">
        <v>150</v>
      </c>
      <c r="G27">
        <v>6</v>
      </c>
    </row>
    <row r="28" spans="1:7" x14ac:dyDescent="0.35">
      <c r="A28" t="s">
        <v>147</v>
      </c>
      <c r="B28" t="s">
        <v>63</v>
      </c>
      <c r="C28" t="s">
        <v>81</v>
      </c>
      <c r="D28" t="s">
        <v>148</v>
      </c>
      <c r="E28" t="s">
        <v>151</v>
      </c>
      <c r="F28" t="s">
        <v>60</v>
      </c>
      <c r="G28">
        <v>27</v>
      </c>
    </row>
    <row r="29" spans="1:7" x14ac:dyDescent="0.35">
      <c r="A29" t="s">
        <v>147</v>
      </c>
      <c r="B29" t="s">
        <v>15</v>
      </c>
      <c r="C29" t="s">
        <v>82</v>
      </c>
      <c r="D29" t="s">
        <v>148</v>
      </c>
      <c r="E29" t="s">
        <v>153</v>
      </c>
      <c r="F29" t="s">
        <v>152</v>
      </c>
      <c r="G29">
        <v>1</v>
      </c>
    </row>
    <row r="30" spans="1:7" x14ac:dyDescent="0.35">
      <c r="A30" t="s">
        <v>147</v>
      </c>
      <c r="B30" t="s">
        <v>15</v>
      </c>
      <c r="C30" t="s">
        <v>82</v>
      </c>
      <c r="D30" t="s">
        <v>148</v>
      </c>
      <c r="E30" t="s">
        <v>153</v>
      </c>
      <c r="F30" t="s">
        <v>150</v>
      </c>
      <c r="G30">
        <v>2</v>
      </c>
    </row>
    <row r="31" spans="1:7" x14ac:dyDescent="0.35">
      <c r="A31" t="s">
        <v>147</v>
      </c>
      <c r="B31" t="s">
        <v>15</v>
      </c>
      <c r="C31" t="s">
        <v>82</v>
      </c>
      <c r="D31" t="s">
        <v>148</v>
      </c>
      <c r="E31" t="s">
        <v>153</v>
      </c>
      <c r="F31" t="s">
        <v>60</v>
      </c>
      <c r="G31">
        <v>19</v>
      </c>
    </row>
    <row r="32" spans="1:7" x14ac:dyDescent="0.35">
      <c r="A32" t="s">
        <v>147</v>
      </c>
      <c r="B32" t="s">
        <v>16</v>
      </c>
      <c r="C32" t="s">
        <v>83</v>
      </c>
      <c r="D32" t="s">
        <v>148</v>
      </c>
      <c r="E32" t="s">
        <v>151</v>
      </c>
      <c r="F32" t="s">
        <v>150</v>
      </c>
      <c r="G32">
        <v>2</v>
      </c>
    </row>
    <row r="33" spans="1:7" x14ac:dyDescent="0.35">
      <c r="A33" t="s">
        <v>147</v>
      </c>
      <c r="B33" t="s">
        <v>16</v>
      </c>
      <c r="C33" t="s">
        <v>83</v>
      </c>
      <c r="D33" t="s">
        <v>148</v>
      </c>
      <c r="E33" t="s">
        <v>151</v>
      </c>
      <c r="F33" t="s">
        <v>60</v>
      </c>
      <c r="G33">
        <v>9</v>
      </c>
    </row>
    <row r="34" spans="1:7" x14ac:dyDescent="0.35">
      <c r="A34" t="s">
        <v>147</v>
      </c>
      <c r="B34" t="s">
        <v>17</v>
      </c>
      <c r="C34" t="s">
        <v>84</v>
      </c>
      <c r="D34" t="s">
        <v>148</v>
      </c>
      <c r="E34" t="s">
        <v>151</v>
      </c>
      <c r="F34" t="s">
        <v>152</v>
      </c>
      <c r="G34">
        <v>3</v>
      </c>
    </row>
    <row r="35" spans="1:7" x14ac:dyDescent="0.35">
      <c r="A35" t="s">
        <v>147</v>
      </c>
      <c r="B35" t="s">
        <v>17</v>
      </c>
      <c r="C35" t="s">
        <v>84</v>
      </c>
      <c r="D35" t="s">
        <v>148</v>
      </c>
      <c r="E35" t="s">
        <v>151</v>
      </c>
      <c r="F35" t="s">
        <v>150</v>
      </c>
      <c r="G35">
        <v>5</v>
      </c>
    </row>
    <row r="36" spans="1:7" x14ac:dyDescent="0.35">
      <c r="A36" t="s">
        <v>147</v>
      </c>
      <c r="B36" t="s">
        <v>17</v>
      </c>
      <c r="C36" t="s">
        <v>84</v>
      </c>
      <c r="D36" t="s">
        <v>148</v>
      </c>
      <c r="E36" t="s">
        <v>151</v>
      </c>
      <c r="F36" t="s">
        <v>60</v>
      </c>
      <c r="G36">
        <v>31</v>
      </c>
    </row>
    <row r="37" spans="1:7" x14ac:dyDescent="0.35">
      <c r="A37" t="s">
        <v>147</v>
      </c>
      <c r="B37" t="s">
        <v>18</v>
      </c>
      <c r="C37" t="s">
        <v>85</v>
      </c>
      <c r="D37" t="s">
        <v>148</v>
      </c>
      <c r="E37" t="s">
        <v>151</v>
      </c>
      <c r="F37" t="s">
        <v>152</v>
      </c>
      <c r="G37">
        <v>1</v>
      </c>
    </row>
    <row r="38" spans="1:7" x14ac:dyDescent="0.35">
      <c r="A38" t="s">
        <v>147</v>
      </c>
      <c r="B38" t="s">
        <v>18</v>
      </c>
      <c r="C38" t="s">
        <v>85</v>
      </c>
      <c r="D38" t="s">
        <v>148</v>
      </c>
      <c r="E38" t="s">
        <v>151</v>
      </c>
      <c r="F38" t="s">
        <v>150</v>
      </c>
      <c r="G38">
        <v>2</v>
      </c>
    </row>
    <row r="39" spans="1:7" x14ac:dyDescent="0.35">
      <c r="A39" t="s">
        <v>147</v>
      </c>
      <c r="B39" t="s">
        <v>18</v>
      </c>
      <c r="C39" t="s">
        <v>85</v>
      </c>
      <c r="D39" t="s">
        <v>148</v>
      </c>
      <c r="E39" t="s">
        <v>151</v>
      </c>
      <c r="F39" t="s">
        <v>60</v>
      </c>
      <c r="G39">
        <v>14</v>
      </c>
    </row>
    <row r="40" spans="1:7" x14ac:dyDescent="0.35">
      <c r="A40" t="s">
        <v>147</v>
      </c>
      <c r="B40" t="s">
        <v>19</v>
      </c>
      <c r="C40" t="s">
        <v>86</v>
      </c>
      <c r="D40" t="s">
        <v>49</v>
      </c>
      <c r="E40" t="s">
        <v>149</v>
      </c>
      <c r="F40" t="s">
        <v>150</v>
      </c>
      <c r="G40">
        <v>9</v>
      </c>
    </row>
    <row r="41" spans="1:7" x14ac:dyDescent="0.35">
      <c r="A41" t="s">
        <v>147</v>
      </c>
      <c r="B41" t="s">
        <v>19</v>
      </c>
      <c r="C41" t="s">
        <v>86</v>
      </c>
      <c r="D41" t="s">
        <v>49</v>
      </c>
      <c r="E41" t="s">
        <v>149</v>
      </c>
      <c r="F41" t="s">
        <v>60</v>
      </c>
      <c r="G41">
        <v>275</v>
      </c>
    </row>
    <row r="42" spans="1:7" x14ac:dyDescent="0.35">
      <c r="A42" t="s">
        <v>147</v>
      </c>
      <c r="B42" t="s">
        <v>20</v>
      </c>
      <c r="C42" t="s">
        <v>87</v>
      </c>
      <c r="D42" t="s">
        <v>49</v>
      </c>
      <c r="E42" t="s">
        <v>149</v>
      </c>
      <c r="F42" t="s">
        <v>152</v>
      </c>
      <c r="G42">
        <v>5</v>
      </c>
    </row>
    <row r="43" spans="1:7" x14ac:dyDescent="0.35">
      <c r="A43" t="s">
        <v>147</v>
      </c>
      <c r="B43" t="s">
        <v>20</v>
      </c>
      <c r="C43" t="s">
        <v>87</v>
      </c>
      <c r="D43" t="s">
        <v>49</v>
      </c>
      <c r="E43" t="s">
        <v>149</v>
      </c>
      <c r="F43" t="s">
        <v>150</v>
      </c>
      <c r="G43">
        <v>4</v>
      </c>
    </row>
    <row r="44" spans="1:7" x14ac:dyDescent="0.35">
      <c r="A44" t="s">
        <v>147</v>
      </c>
      <c r="B44" t="s">
        <v>20</v>
      </c>
      <c r="C44" t="s">
        <v>87</v>
      </c>
      <c r="D44" t="s">
        <v>49</v>
      </c>
      <c r="E44" t="s">
        <v>149</v>
      </c>
      <c r="F44" t="s">
        <v>60</v>
      </c>
      <c r="G44">
        <v>79</v>
      </c>
    </row>
    <row r="45" spans="1:7" x14ac:dyDescent="0.35">
      <c r="A45" t="s">
        <v>147</v>
      </c>
      <c r="B45" t="s">
        <v>131</v>
      </c>
      <c r="C45" t="s">
        <v>132</v>
      </c>
      <c r="D45" t="s">
        <v>148</v>
      </c>
      <c r="E45" t="s">
        <v>151</v>
      </c>
      <c r="F45" t="s">
        <v>152</v>
      </c>
      <c r="G45">
        <v>20</v>
      </c>
    </row>
    <row r="46" spans="1:7" x14ac:dyDescent="0.35">
      <c r="A46" t="s">
        <v>147</v>
      </c>
      <c r="B46" t="s">
        <v>131</v>
      </c>
      <c r="C46" t="s">
        <v>132</v>
      </c>
      <c r="D46" t="s">
        <v>148</v>
      </c>
      <c r="E46" t="s">
        <v>151</v>
      </c>
      <c r="F46" t="s">
        <v>60</v>
      </c>
      <c r="G46">
        <v>25</v>
      </c>
    </row>
    <row r="47" spans="1:7" x14ac:dyDescent="0.35">
      <c r="A47" t="s">
        <v>147</v>
      </c>
      <c r="B47" t="s">
        <v>22</v>
      </c>
      <c r="C47" t="s">
        <v>88</v>
      </c>
      <c r="D47" t="s">
        <v>148</v>
      </c>
      <c r="E47" t="s">
        <v>151</v>
      </c>
      <c r="F47" t="s">
        <v>60</v>
      </c>
      <c r="G47">
        <v>15</v>
      </c>
    </row>
    <row r="48" spans="1:7" x14ac:dyDescent="0.35">
      <c r="A48" t="s">
        <v>147</v>
      </c>
      <c r="B48" t="s">
        <v>23</v>
      </c>
      <c r="C48" t="s">
        <v>89</v>
      </c>
      <c r="D48" t="s">
        <v>148</v>
      </c>
      <c r="E48" t="s">
        <v>149</v>
      </c>
      <c r="F48" t="s">
        <v>152</v>
      </c>
      <c r="G48">
        <v>16</v>
      </c>
    </row>
    <row r="49" spans="1:7" x14ac:dyDescent="0.35">
      <c r="A49" t="s">
        <v>147</v>
      </c>
      <c r="B49" t="s">
        <v>23</v>
      </c>
      <c r="C49" t="s">
        <v>89</v>
      </c>
      <c r="D49" t="s">
        <v>148</v>
      </c>
      <c r="E49" t="s">
        <v>149</v>
      </c>
      <c r="F49" t="s">
        <v>60</v>
      </c>
      <c r="G49">
        <v>21</v>
      </c>
    </row>
    <row r="50" spans="1:7" x14ac:dyDescent="0.35">
      <c r="A50" t="s">
        <v>147</v>
      </c>
      <c r="B50" t="s">
        <v>24</v>
      </c>
      <c r="C50" t="s">
        <v>90</v>
      </c>
      <c r="D50" t="s">
        <v>148</v>
      </c>
      <c r="E50" t="s">
        <v>151</v>
      </c>
      <c r="F50" t="s">
        <v>152</v>
      </c>
      <c r="G50">
        <v>1</v>
      </c>
    </row>
    <row r="51" spans="1:7" x14ac:dyDescent="0.35">
      <c r="A51" t="s">
        <v>147</v>
      </c>
      <c r="B51" t="s">
        <v>24</v>
      </c>
      <c r="C51" t="s">
        <v>90</v>
      </c>
      <c r="D51" t="s">
        <v>148</v>
      </c>
      <c r="E51" t="s">
        <v>151</v>
      </c>
      <c r="F51" t="s">
        <v>150</v>
      </c>
      <c r="G51">
        <v>3</v>
      </c>
    </row>
    <row r="52" spans="1:7" x14ac:dyDescent="0.35">
      <c r="A52" t="s">
        <v>147</v>
      </c>
      <c r="B52" t="s">
        <v>24</v>
      </c>
      <c r="C52" t="s">
        <v>90</v>
      </c>
      <c r="D52" t="s">
        <v>148</v>
      </c>
      <c r="E52" t="s">
        <v>151</v>
      </c>
      <c r="F52" t="s">
        <v>60</v>
      </c>
      <c r="G52">
        <v>28</v>
      </c>
    </row>
    <row r="53" spans="1:7" x14ac:dyDescent="0.35">
      <c r="A53" t="s">
        <v>147</v>
      </c>
      <c r="B53" t="s">
        <v>26</v>
      </c>
      <c r="C53" t="s">
        <v>93</v>
      </c>
      <c r="D53" t="s">
        <v>148</v>
      </c>
      <c r="E53" t="s">
        <v>151</v>
      </c>
      <c r="F53" t="s">
        <v>152</v>
      </c>
      <c r="G53">
        <v>5</v>
      </c>
    </row>
    <row r="54" spans="1:7" x14ac:dyDescent="0.35">
      <c r="A54" t="s">
        <v>147</v>
      </c>
      <c r="B54" t="s">
        <v>26</v>
      </c>
      <c r="C54" t="s">
        <v>93</v>
      </c>
      <c r="D54" t="s">
        <v>148</v>
      </c>
      <c r="E54" t="s">
        <v>151</v>
      </c>
      <c r="F54" t="s">
        <v>60</v>
      </c>
      <c r="G54">
        <v>37</v>
      </c>
    </row>
    <row r="55" spans="1:7" x14ac:dyDescent="0.35">
      <c r="A55" t="s">
        <v>147</v>
      </c>
      <c r="B55" t="s">
        <v>27</v>
      </c>
      <c r="C55" t="s">
        <v>94</v>
      </c>
      <c r="D55" t="s">
        <v>148</v>
      </c>
      <c r="E55" t="s">
        <v>149</v>
      </c>
      <c r="F55" t="s">
        <v>150</v>
      </c>
      <c r="G55">
        <v>1</v>
      </c>
    </row>
    <row r="56" spans="1:7" x14ac:dyDescent="0.35">
      <c r="A56" t="s">
        <v>147</v>
      </c>
      <c r="B56" t="s">
        <v>27</v>
      </c>
      <c r="C56" t="s">
        <v>94</v>
      </c>
      <c r="D56" t="s">
        <v>148</v>
      </c>
      <c r="E56" t="s">
        <v>149</v>
      </c>
      <c r="F56" t="s">
        <v>60</v>
      </c>
      <c r="G56">
        <v>43</v>
      </c>
    </row>
    <row r="57" spans="1:7" x14ac:dyDescent="0.35">
      <c r="A57" t="s">
        <v>147</v>
      </c>
      <c r="B57" t="s">
        <v>28</v>
      </c>
      <c r="C57" t="s">
        <v>95</v>
      </c>
      <c r="D57" t="s">
        <v>148</v>
      </c>
      <c r="E57" t="s">
        <v>151</v>
      </c>
      <c r="F57" t="s">
        <v>150</v>
      </c>
      <c r="G57">
        <v>1</v>
      </c>
    </row>
    <row r="58" spans="1:7" x14ac:dyDescent="0.35">
      <c r="A58" t="s">
        <v>147</v>
      </c>
      <c r="B58" t="s">
        <v>28</v>
      </c>
      <c r="C58" t="s">
        <v>95</v>
      </c>
      <c r="D58" t="s">
        <v>148</v>
      </c>
      <c r="E58" t="s">
        <v>151</v>
      </c>
      <c r="F58" t="s">
        <v>60</v>
      </c>
      <c r="G58">
        <v>14</v>
      </c>
    </row>
    <row r="59" spans="1:7" x14ac:dyDescent="0.35">
      <c r="A59" t="s">
        <v>147</v>
      </c>
      <c r="B59" t="s">
        <v>29</v>
      </c>
      <c r="C59" t="s">
        <v>96</v>
      </c>
      <c r="D59" t="s">
        <v>148</v>
      </c>
      <c r="E59" t="s">
        <v>153</v>
      </c>
      <c r="F59" t="s">
        <v>152</v>
      </c>
      <c r="G59">
        <v>4</v>
      </c>
    </row>
    <row r="60" spans="1:7" x14ac:dyDescent="0.35">
      <c r="A60" t="s">
        <v>147</v>
      </c>
      <c r="B60" t="s">
        <v>29</v>
      </c>
      <c r="C60" t="s">
        <v>96</v>
      </c>
      <c r="D60" t="s">
        <v>148</v>
      </c>
      <c r="E60" t="s">
        <v>153</v>
      </c>
      <c r="F60" t="s">
        <v>150</v>
      </c>
      <c r="G60">
        <v>1</v>
      </c>
    </row>
    <row r="61" spans="1:7" x14ac:dyDescent="0.35">
      <c r="A61" t="s">
        <v>147</v>
      </c>
      <c r="B61" t="s">
        <v>29</v>
      </c>
      <c r="C61" t="s">
        <v>96</v>
      </c>
      <c r="D61" t="s">
        <v>148</v>
      </c>
      <c r="E61" t="s">
        <v>153</v>
      </c>
      <c r="F61" t="s">
        <v>60</v>
      </c>
      <c r="G61">
        <v>10</v>
      </c>
    </row>
    <row r="62" spans="1:7" x14ac:dyDescent="0.35">
      <c r="A62" t="s">
        <v>147</v>
      </c>
      <c r="B62" t="s">
        <v>30</v>
      </c>
      <c r="C62" t="s">
        <v>97</v>
      </c>
      <c r="D62" t="s">
        <v>49</v>
      </c>
      <c r="E62" t="s">
        <v>149</v>
      </c>
      <c r="F62" t="s">
        <v>152</v>
      </c>
      <c r="G62">
        <v>1</v>
      </c>
    </row>
    <row r="63" spans="1:7" x14ac:dyDescent="0.35">
      <c r="A63" t="s">
        <v>147</v>
      </c>
      <c r="B63" t="s">
        <v>30</v>
      </c>
      <c r="C63" t="s">
        <v>97</v>
      </c>
      <c r="D63" t="s">
        <v>49</v>
      </c>
      <c r="E63" t="s">
        <v>149</v>
      </c>
      <c r="F63" t="s">
        <v>150</v>
      </c>
      <c r="G63">
        <v>5</v>
      </c>
    </row>
    <row r="64" spans="1:7" x14ac:dyDescent="0.35">
      <c r="A64" t="s">
        <v>147</v>
      </c>
      <c r="B64" t="s">
        <v>30</v>
      </c>
      <c r="C64" t="s">
        <v>97</v>
      </c>
      <c r="D64" t="s">
        <v>49</v>
      </c>
      <c r="E64" t="s">
        <v>149</v>
      </c>
      <c r="F64" t="s">
        <v>60</v>
      </c>
      <c r="G64">
        <v>69</v>
      </c>
    </row>
    <row r="65" spans="1:7" x14ac:dyDescent="0.35">
      <c r="A65" t="s">
        <v>147</v>
      </c>
      <c r="B65" t="s">
        <v>31</v>
      </c>
      <c r="C65" t="s">
        <v>98</v>
      </c>
      <c r="D65" t="s">
        <v>148</v>
      </c>
      <c r="E65" t="s">
        <v>153</v>
      </c>
      <c r="F65" t="s">
        <v>150</v>
      </c>
      <c r="G65">
        <v>4</v>
      </c>
    </row>
    <row r="66" spans="1:7" x14ac:dyDescent="0.35">
      <c r="A66" t="s">
        <v>147</v>
      </c>
      <c r="B66" t="s">
        <v>31</v>
      </c>
      <c r="C66" t="s">
        <v>98</v>
      </c>
      <c r="D66" t="s">
        <v>148</v>
      </c>
      <c r="E66" t="s">
        <v>153</v>
      </c>
      <c r="F66" t="s">
        <v>60</v>
      </c>
      <c r="G66">
        <v>9</v>
      </c>
    </row>
    <row r="67" spans="1:7" x14ac:dyDescent="0.35">
      <c r="A67" t="s">
        <v>147</v>
      </c>
      <c r="B67" t="s">
        <v>33</v>
      </c>
      <c r="C67" t="s">
        <v>99</v>
      </c>
      <c r="D67" t="s">
        <v>148</v>
      </c>
      <c r="E67" t="s">
        <v>153</v>
      </c>
      <c r="F67" t="s">
        <v>150</v>
      </c>
      <c r="G67">
        <v>2</v>
      </c>
    </row>
    <row r="68" spans="1:7" x14ac:dyDescent="0.35">
      <c r="A68" t="s">
        <v>147</v>
      </c>
      <c r="B68" t="s">
        <v>33</v>
      </c>
      <c r="C68" t="s">
        <v>99</v>
      </c>
      <c r="D68" t="s">
        <v>148</v>
      </c>
      <c r="E68" t="s">
        <v>153</v>
      </c>
      <c r="F68" t="s">
        <v>60</v>
      </c>
      <c r="G68">
        <v>24</v>
      </c>
    </row>
    <row r="69" spans="1:7" x14ac:dyDescent="0.35">
      <c r="A69" t="s">
        <v>147</v>
      </c>
      <c r="B69" t="s">
        <v>34</v>
      </c>
      <c r="C69" t="s">
        <v>100</v>
      </c>
      <c r="D69" t="s">
        <v>148</v>
      </c>
      <c r="E69" t="s">
        <v>151</v>
      </c>
      <c r="F69" t="s">
        <v>152</v>
      </c>
      <c r="G69">
        <v>1</v>
      </c>
    </row>
    <row r="70" spans="1:7" x14ac:dyDescent="0.35">
      <c r="A70" t="s">
        <v>147</v>
      </c>
      <c r="B70" t="s">
        <v>34</v>
      </c>
      <c r="C70" t="s">
        <v>100</v>
      </c>
      <c r="D70" t="s">
        <v>148</v>
      </c>
      <c r="E70" t="s">
        <v>151</v>
      </c>
      <c r="F70" t="s">
        <v>60</v>
      </c>
      <c r="G70">
        <v>30</v>
      </c>
    </row>
    <row r="71" spans="1:7" x14ac:dyDescent="0.35">
      <c r="A71" t="s">
        <v>147</v>
      </c>
      <c r="B71" t="s">
        <v>35</v>
      </c>
      <c r="C71" t="s">
        <v>101</v>
      </c>
      <c r="D71" t="s">
        <v>148</v>
      </c>
      <c r="E71" t="s">
        <v>153</v>
      </c>
      <c r="F71" t="s">
        <v>150</v>
      </c>
      <c r="G71">
        <v>1</v>
      </c>
    </row>
    <row r="72" spans="1:7" x14ac:dyDescent="0.35">
      <c r="A72" t="s">
        <v>147</v>
      </c>
      <c r="B72" t="s">
        <v>35</v>
      </c>
      <c r="C72" t="s">
        <v>101</v>
      </c>
      <c r="D72" t="s">
        <v>148</v>
      </c>
      <c r="E72" t="s">
        <v>153</v>
      </c>
      <c r="F72" t="s">
        <v>60</v>
      </c>
      <c r="G72">
        <v>14</v>
      </c>
    </row>
    <row r="73" spans="1:7" x14ac:dyDescent="0.35">
      <c r="A73" t="s">
        <v>147</v>
      </c>
      <c r="B73" t="s">
        <v>36</v>
      </c>
      <c r="C73" t="s">
        <v>102</v>
      </c>
      <c r="D73" t="s">
        <v>148</v>
      </c>
      <c r="E73" t="s">
        <v>149</v>
      </c>
      <c r="F73" t="s">
        <v>60</v>
      </c>
      <c r="G73">
        <v>27</v>
      </c>
    </row>
    <row r="74" spans="1:7" x14ac:dyDescent="0.35">
      <c r="A74" t="s">
        <v>147</v>
      </c>
      <c r="B74" t="s">
        <v>37</v>
      </c>
      <c r="C74" t="s">
        <v>103</v>
      </c>
      <c r="D74" t="s">
        <v>148</v>
      </c>
      <c r="E74" t="s">
        <v>153</v>
      </c>
      <c r="F74" t="s">
        <v>152</v>
      </c>
      <c r="G74">
        <v>2</v>
      </c>
    </row>
    <row r="75" spans="1:7" x14ac:dyDescent="0.35">
      <c r="A75" t="s">
        <v>147</v>
      </c>
      <c r="B75" t="s">
        <v>37</v>
      </c>
      <c r="C75" t="s">
        <v>103</v>
      </c>
      <c r="D75" t="s">
        <v>148</v>
      </c>
      <c r="E75" t="s">
        <v>153</v>
      </c>
      <c r="F75" t="s">
        <v>150</v>
      </c>
      <c r="G75">
        <v>1</v>
      </c>
    </row>
    <row r="76" spans="1:7" x14ac:dyDescent="0.35">
      <c r="A76" t="s">
        <v>147</v>
      </c>
      <c r="B76" t="s">
        <v>37</v>
      </c>
      <c r="C76" t="s">
        <v>103</v>
      </c>
      <c r="D76" t="s">
        <v>148</v>
      </c>
      <c r="E76" t="s">
        <v>153</v>
      </c>
      <c r="F76" t="s">
        <v>60</v>
      </c>
      <c r="G76">
        <v>12</v>
      </c>
    </row>
    <row r="77" spans="1:7" x14ac:dyDescent="0.35">
      <c r="A77" t="s">
        <v>147</v>
      </c>
      <c r="B77" t="s">
        <v>38</v>
      </c>
      <c r="C77" t="s">
        <v>104</v>
      </c>
      <c r="D77" t="s">
        <v>148</v>
      </c>
      <c r="E77" t="s">
        <v>153</v>
      </c>
      <c r="F77" t="s">
        <v>60</v>
      </c>
      <c r="G77">
        <v>4</v>
      </c>
    </row>
    <row r="78" spans="1:7" x14ac:dyDescent="0.35">
      <c r="A78" t="s">
        <v>147</v>
      </c>
      <c r="B78" t="s">
        <v>39</v>
      </c>
      <c r="C78" t="s">
        <v>105</v>
      </c>
      <c r="D78" t="s">
        <v>49</v>
      </c>
      <c r="E78" t="s">
        <v>149</v>
      </c>
      <c r="F78" t="s">
        <v>60</v>
      </c>
      <c r="G78">
        <v>31</v>
      </c>
    </row>
    <row r="79" spans="1:7" x14ac:dyDescent="0.35">
      <c r="A79" t="s">
        <v>147</v>
      </c>
      <c r="B79" t="s">
        <v>40</v>
      </c>
      <c r="C79" t="s">
        <v>106</v>
      </c>
      <c r="D79" t="s">
        <v>148</v>
      </c>
      <c r="E79" t="s">
        <v>151</v>
      </c>
      <c r="F79" t="s">
        <v>150</v>
      </c>
      <c r="G79">
        <v>6</v>
      </c>
    </row>
    <row r="80" spans="1:7" x14ac:dyDescent="0.35">
      <c r="A80" t="s">
        <v>147</v>
      </c>
      <c r="B80" t="s">
        <v>40</v>
      </c>
      <c r="C80" t="s">
        <v>106</v>
      </c>
      <c r="D80" t="s">
        <v>148</v>
      </c>
      <c r="E80" t="s">
        <v>151</v>
      </c>
      <c r="F80" t="s">
        <v>60</v>
      </c>
      <c r="G80">
        <v>26</v>
      </c>
    </row>
    <row r="81" spans="1:7" x14ac:dyDescent="0.35">
      <c r="A81" t="s">
        <v>147</v>
      </c>
      <c r="B81" t="s">
        <v>41</v>
      </c>
      <c r="C81" t="s">
        <v>107</v>
      </c>
      <c r="D81" t="s">
        <v>148</v>
      </c>
      <c r="E81" t="s">
        <v>153</v>
      </c>
      <c r="F81" t="s">
        <v>152</v>
      </c>
      <c r="G81">
        <v>2</v>
      </c>
    </row>
    <row r="82" spans="1:7" x14ac:dyDescent="0.35">
      <c r="A82" t="s">
        <v>147</v>
      </c>
      <c r="B82" t="s">
        <v>41</v>
      </c>
      <c r="C82" t="s">
        <v>107</v>
      </c>
      <c r="D82" t="s">
        <v>148</v>
      </c>
      <c r="E82" t="s">
        <v>153</v>
      </c>
      <c r="F82" t="s">
        <v>150</v>
      </c>
      <c r="G82">
        <v>2</v>
      </c>
    </row>
    <row r="83" spans="1:7" x14ac:dyDescent="0.35">
      <c r="A83" t="s">
        <v>147</v>
      </c>
      <c r="B83" t="s">
        <v>41</v>
      </c>
      <c r="C83" t="s">
        <v>107</v>
      </c>
      <c r="D83" t="s">
        <v>148</v>
      </c>
      <c r="E83" t="s">
        <v>153</v>
      </c>
      <c r="F83" t="s">
        <v>60</v>
      </c>
      <c r="G83">
        <v>10</v>
      </c>
    </row>
    <row r="84" spans="1:7" x14ac:dyDescent="0.35">
      <c r="A84" t="s">
        <v>147</v>
      </c>
      <c r="B84" t="s">
        <v>42</v>
      </c>
      <c r="C84" t="s">
        <v>108</v>
      </c>
      <c r="D84" t="s">
        <v>148</v>
      </c>
      <c r="E84" t="s">
        <v>149</v>
      </c>
      <c r="F84" t="s">
        <v>60</v>
      </c>
      <c r="G84">
        <v>25</v>
      </c>
    </row>
    <row r="85" spans="1:7" x14ac:dyDescent="0.35">
      <c r="A85" t="s">
        <v>147</v>
      </c>
      <c r="B85" t="s">
        <v>43</v>
      </c>
      <c r="C85" t="s">
        <v>109</v>
      </c>
      <c r="D85" t="s">
        <v>49</v>
      </c>
      <c r="E85" t="s">
        <v>149</v>
      </c>
      <c r="F85" t="s">
        <v>152</v>
      </c>
      <c r="G85">
        <v>12</v>
      </c>
    </row>
    <row r="86" spans="1:7" x14ac:dyDescent="0.35">
      <c r="A86" t="s">
        <v>147</v>
      </c>
      <c r="B86" t="s">
        <v>43</v>
      </c>
      <c r="C86" t="s">
        <v>109</v>
      </c>
      <c r="D86" t="s">
        <v>49</v>
      </c>
      <c r="E86" t="s">
        <v>149</v>
      </c>
      <c r="F86" t="s">
        <v>150</v>
      </c>
      <c r="G86">
        <v>1</v>
      </c>
    </row>
    <row r="87" spans="1:7" x14ac:dyDescent="0.35">
      <c r="A87" t="s">
        <v>147</v>
      </c>
      <c r="B87" t="s">
        <v>43</v>
      </c>
      <c r="C87" t="s">
        <v>109</v>
      </c>
      <c r="D87" t="s">
        <v>49</v>
      </c>
      <c r="E87" t="s">
        <v>149</v>
      </c>
      <c r="F87" t="s">
        <v>60</v>
      </c>
      <c r="G87">
        <v>52</v>
      </c>
    </row>
    <row r="88" spans="1:7" x14ac:dyDescent="0.35">
      <c r="A88" t="s">
        <v>147</v>
      </c>
      <c r="B88" t="s">
        <v>44</v>
      </c>
      <c r="C88" t="s">
        <v>110</v>
      </c>
      <c r="D88" t="s">
        <v>148</v>
      </c>
      <c r="E88" t="s">
        <v>151</v>
      </c>
      <c r="F88" t="s">
        <v>60</v>
      </c>
      <c r="G88">
        <v>17</v>
      </c>
    </row>
    <row r="89" spans="1:7" x14ac:dyDescent="0.35">
      <c r="A89" t="s">
        <v>147</v>
      </c>
      <c r="B89" t="s">
        <v>45</v>
      </c>
      <c r="C89" t="s">
        <v>111</v>
      </c>
      <c r="D89" t="s">
        <v>49</v>
      </c>
      <c r="E89" t="s">
        <v>149</v>
      </c>
      <c r="F89" t="s">
        <v>152</v>
      </c>
      <c r="G89">
        <v>1</v>
      </c>
    </row>
    <row r="90" spans="1:7" x14ac:dyDescent="0.35">
      <c r="A90" t="s">
        <v>147</v>
      </c>
      <c r="B90" t="s">
        <v>45</v>
      </c>
      <c r="C90" t="s">
        <v>111</v>
      </c>
      <c r="D90" t="s">
        <v>49</v>
      </c>
      <c r="E90" t="s">
        <v>149</v>
      </c>
      <c r="F90" t="s">
        <v>150</v>
      </c>
      <c r="G90">
        <v>5</v>
      </c>
    </row>
    <row r="91" spans="1:7" x14ac:dyDescent="0.35">
      <c r="A91" t="s">
        <v>147</v>
      </c>
      <c r="B91" t="s">
        <v>45</v>
      </c>
      <c r="C91" t="s">
        <v>111</v>
      </c>
      <c r="D91" t="s">
        <v>49</v>
      </c>
      <c r="E91" t="s">
        <v>149</v>
      </c>
      <c r="F91" t="s">
        <v>60</v>
      </c>
      <c r="G91">
        <v>73</v>
      </c>
    </row>
    <row r="92" spans="1:7" x14ac:dyDescent="0.35">
      <c r="A92" t="s">
        <v>147</v>
      </c>
      <c r="B92" t="s">
        <v>46</v>
      </c>
      <c r="C92" t="s">
        <v>112</v>
      </c>
      <c r="D92" t="s">
        <v>148</v>
      </c>
      <c r="E92" t="s">
        <v>151</v>
      </c>
      <c r="F92" t="s">
        <v>152</v>
      </c>
      <c r="G92">
        <v>6</v>
      </c>
    </row>
    <row r="93" spans="1:7" x14ac:dyDescent="0.35">
      <c r="A93" t="s">
        <v>147</v>
      </c>
      <c r="B93" t="s">
        <v>46</v>
      </c>
      <c r="C93" t="s">
        <v>112</v>
      </c>
      <c r="D93" t="s">
        <v>148</v>
      </c>
      <c r="E93" t="s">
        <v>151</v>
      </c>
      <c r="F93" t="s">
        <v>60</v>
      </c>
      <c r="G93">
        <v>7</v>
      </c>
    </row>
    <row r="94" spans="1:7" x14ac:dyDescent="0.35">
      <c r="A94" t="s">
        <v>147</v>
      </c>
      <c r="B94" t="s">
        <v>47</v>
      </c>
      <c r="C94" t="s">
        <v>113</v>
      </c>
      <c r="D94" t="s">
        <v>49</v>
      </c>
      <c r="E94" t="s">
        <v>149</v>
      </c>
      <c r="F94" t="s">
        <v>152</v>
      </c>
      <c r="G94">
        <v>4</v>
      </c>
    </row>
    <row r="95" spans="1:7" x14ac:dyDescent="0.35">
      <c r="A95" t="s">
        <v>147</v>
      </c>
      <c r="B95" t="s">
        <v>47</v>
      </c>
      <c r="C95" t="s">
        <v>113</v>
      </c>
      <c r="D95" t="s">
        <v>49</v>
      </c>
      <c r="E95" t="s">
        <v>149</v>
      </c>
      <c r="F95" t="s">
        <v>150</v>
      </c>
      <c r="G95">
        <v>5</v>
      </c>
    </row>
    <row r="96" spans="1:7" x14ac:dyDescent="0.35">
      <c r="A96" t="s">
        <v>147</v>
      </c>
      <c r="B96" t="s">
        <v>47</v>
      </c>
      <c r="C96" t="s">
        <v>113</v>
      </c>
      <c r="D96" t="s">
        <v>49</v>
      </c>
      <c r="E96" t="s">
        <v>149</v>
      </c>
      <c r="F96" t="s">
        <v>60</v>
      </c>
      <c r="G96">
        <v>85</v>
      </c>
    </row>
    <row r="97" spans="1:7" x14ac:dyDescent="0.35">
      <c r="A97" t="s">
        <v>154</v>
      </c>
      <c r="B97" t="s">
        <v>4</v>
      </c>
      <c r="C97" t="s">
        <v>70</v>
      </c>
      <c r="D97" t="s">
        <v>148</v>
      </c>
      <c r="E97" t="s">
        <v>149</v>
      </c>
      <c r="F97" t="s">
        <v>150</v>
      </c>
      <c r="G97">
        <v>3</v>
      </c>
    </row>
    <row r="98" spans="1:7" x14ac:dyDescent="0.35">
      <c r="A98" t="s">
        <v>154</v>
      </c>
      <c r="B98" t="s">
        <v>4</v>
      </c>
      <c r="C98" t="s">
        <v>70</v>
      </c>
      <c r="D98" t="s">
        <v>148</v>
      </c>
      <c r="E98" t="s">
        <v>149</v>
      </c>
      <c r="F98" t="s">
        <v>60</v>
      </c>
      <c r="G98">
        <v>38</v>
      </c>
    </row>
    <row r="99" spans="1:7" x14ac:dyDescent="0.35">
      <c r="A99" t="s">
        <v>154</v>
      </c>
      <c r="B99" t="s">
        <v>5</v>
      </c>
      <c r="C99" t="s">
        <v>71</v>
      </c>
      <c r="D99" t="s">
        <v>148</v>
      </c>
      <c r="E99" t="s">
        <v>151</v>
      </c>
      <c r="F99" t="s">
        <v>152</v>
      </c>
      <c r="G99">
        <v>1</v>
      </c>
    </row>
    <row r="100" spans="1:7" x14ac:dyDescent="0.35">
      <c r="A100" t="s">
        <v>154</v>
      </c>
      <c r="B100" t="s">
        <v>5</v>
      </c>
      <c r="C100" t="s">
        <v>71</v>
      </c>
      <c r="D100" t="s">
        <v>148</v>
      </c>
      <c r="E100" t="s">
        <v>151</v>
      </c>
      <c r="F100" t="s">
        <v>60</v>
      </c>
      <c r="G100">
        <v>18</v>
      </c>
    </row>
    <row r="101" spans="1:7" x14ac:dyDescent="0.35">
      <c r="A101" t="s">
        <v>154</v>
      </c>
      <c r="B101" t="s">
        <v>6</v>
      </c>
      <c r="C101" t="s">
        <v>72</v>
      </c>
      <c r="D101" t="s">
        <v>148</v>
      </c>
      <c r="E101" t="s">
        <v>149</v>
      </c>
      <c r="F101" t="s">
        <v>150</v>
      </c>
      <c r="G101">
        <v>1</v>
      </c>
    </row>
    <row r="102" spans="1:7" x14ac:dyDescent="0.35">
      <c r="A102" t="s">
        <v>154</v>
      </c>
      <c r="B102" t="s">
        <v>6</v>
      </c>
      <c r="C102" t="s">
        <v>72</v>
      </c>
      <c r="D102" t="s">
        <v>148</v>
      </c>
      <c r="E102" t="s">
        <v>149</v>
      </c>
      <c r="F102" t="s">
        <v>60</v>
      </c>
      <c r="G102">
        <v>19</v>
      </c>
    </row>
    <row r="103" spans="1:7" x14ac:dyDescent="0.35">
      <c r="A103" t="s">
        <v>154</v>
      </c>
      <c r="B103" t="s">
        <v>7</v>
      </c>
      <c r="C103" t="s">
        <v>73</v>
      </c>
      <c r="D103" t="s">
        <v>148</v>
      </c>
      <c r="E103" t="s">
        <v>151</v>
      </c>
      <c r="F103" t="s">
        <v>60</v>
      </c>
      <c r="G103">
        <v>11</v>
      </c>
    </row>
    <row r="104" spans="1:7" x14ac:dyDescent="0.35">
      <c r="A104" t="s">
        <v>154</v>
      </c>
      <c r="B104" t="s">
        <v>8</v>
      </c>
      <c r="C104" t="s">
        <v>74</v>
      </c>
      <c r="D104" t="s">
        <v>148</v>
      </c>
      <c r="E104" t="s">
        <v>153</v>
      </c>
      <c r="F104" t="s">
        <v>152</v>
      </c>
      <c r="G104">
        <v>1</v>
      </c>
    </row>
    <row r="105" spans="1:7" x14ac:dyDescent="0.35">
      <c r="A105" t="s">
        <v>154</v>
      </c>
      <c r="B105" t="s">
        <v>8</v>
      </c>
      <c r="C105" t="s">
        <v>74</v>
      </c>
      <c r="D105" t="s">
        <v>148</v>
      </c>
      <c r="E105" t="s">
        <v>153</v>
      </c>
      <c r="F105" t="s">
        <v>60</v>
      </c>
      <c r="G105">
        <v>14</v>
      </c>
    </row>
    <row r="106" spans="1:7" x14ac:dyDescent="0.35">
      <c r="A106" t="s">
        <v>154</v>
      </c>
      <c r="B106" t="s">
        <v>9</v>
      </c>
      <c r="C106" t="s">
        <v>75</v>
      </c>
      <c r="D106" t="s">
        <v>148</v>
      </c>
      <c r="E106" t="s">
        <v>151</v>
      </c>
      <c r="F106" t="s">
        <v>152</v>
      </c>
      <c r="G106">
        <v>1</v>
      </c>
    </row>
    <row r="107" spans="1:7" x14ac:dyDescent="0.35">
      <c r="A107" t="s">
        <v>154</v>
      </c>
      <c r="B107" t="s">
        <v>9</v>
      </c>
      <c r="C107" t="s">
        <v>75</v>
      </c>
      <c r="D107" t="s">
        <v>148</v>
      </c>
      <c r="E107" t="s">
        <v>151</v>
      </c>
      <c r="F107" t="s">
        <v>150</v>
      </c>
      <c r="G107">
        <v>2</v>
      </c>
    </row>
    <row r="108" spans="1:7" x14ac:dyDescent="0.35">
      <c r="A108" t="s">
        <v>154</v>
      </c>
      <c r="B108" t="s">
        <v>9</v>
      </c>
      <c r="C108" t="s">
        <v>75</v>
      </c>
      <c r="D108" t="s">
        <v>148</v>
      </c>
      <c r="E108" t="s">
        <v>151</v>
      </c>
      <c r="F108" t="s">
        <v>60</v>
      </c>
      <c r="G108">
        <v>21</v>
      </c>
    </row>
    <row r="109" spans="1:7" x14ac:dyDescent="0.35">
      <c r="A109" t="s">
        <v>154</v>
      </c>
      <c r="B109" t="s">
        <v>10</v>
      </c>
      <c r="C109" t="s">
        <v>76</v>
      </c>
      <c r="D109" t="s">
        <v>148</v>
      </c>
      <c r="E109" t="s">
        <v>149</v>
      </c>
      <c r="F109" t="s">
        <v>60</v>
      </c>
      <c r="G109">
        <v>25</v>
      </c>
    </row>
    <row r="110" spans="1:7" x14ac:dyDescent="0.35">
      <c r="A110" t="s">
        <v>154</v>
      </c>
      <c r="B110" t="s">
        <v>11</v>
      </c>
      <c r="C110" t="s">
        <v>77</v>
      </c>
      <c r="D110" t="s">
        <v>148</v>
      </c>
      <c r="E110" t="s">
        <v>153</v>
      </c>
      <c r="F110" t="s">
        <v>150</v>
      </c>
      <c r="G110">
        <v>1</v>
      </c>
    </row>
    <row r="111" spans="1:7" x14ac:dyDescent="0.35">
      <c r="A111" t="s">
        <v>154</v>
      </c>
      <c r="B111" t="s">
        <v>11</v>
      </c>
      <c r="C111" t="s">
        <v>77</v>
      </c>
      <c r="D111" t="s">
        <v>148</v>
      </c>
      <c r="E111" t="s">
        <v>153</v>
      </c>
      <c r="F111" t="s">
        <v>60</v>
      </c>
      <c r="G111">
        <v>23</v>
      </c>
    </row>
    <row r="112" spans="1:7" x14ac:dyDescent="0.35">
      <c r="A112" t="s">
        <v>154</v>
      </c>
      <c r="B112" t="s">
        <v>12</v>
      </c>
      <c r="C112" t="s">
        <v>78</v>
      </c>
      <c r="D112" t="s">
        <v>148</v>
      </c>
      <c r="E112" t="s">
        <v>153</v>
      </c>
      <c r="F112" t="s">
        <v>152</v>
      </c>
      <c r="G112">
        <v>4</v>
      </c>
    </row>
    <row r="113" spans="1:7" x14ac:dyDescent="0.35">
      <c r="A113" t="s">
        <v>154</v>
      </c>
      <c r="B113" t="s">
        <v>12</v>
      </c>
      <c r="C113" t="s">
        <v>78</v>
      </c>
      <c r="D113" t="s">
        <v>148</v>
      </c>
      <c r="E113" t="s">
        <v>153</v>
      </c>
      <c r="F113" t="s">
        <v>60</v>
      </c>
      <c r="G113">
        <v>10</v>
      </c>
    </row>
    <row r="114" spans="1:7" x14ac:dyDescent="0.35">
      <c r="A114" t="s">
        <v>154</v>
      </c>
      <c r="B114" t="s">
        <v>13</v>
      </c>
      <c r="C114" t="s">
        <v>79</v>
      </c>
      <c r="D114" t="s">
        <v>148</v>
      </c>
      <c r="E114" t="s">
        <v>151</v>
      </c>
      <c r="F114" t="s">
        <v>150</v>
      </c>
      <c r="G114">
        <v>3</v>
      </c>
    </row>
    <row r="115" spans="1:7" x14ac:dyDescent="0.35">
      <c r="A115" t="s">
        <v>154</v>
      </c>
      <c r="B115" t="s">
        <v>13</v>
      </c>
      <c r="C115" t="s">
        <v>79</v>
      </c>
      <c r="D115" t="s">
        <v>148</v>
      </c>
      <c r="E115" t="s">
        <v>151</v>
      </c>
      <c r="F115" t="s">
        <v>60</v>
      </c>
      <c r="G115">
        <v>28</v>
      </c>
    </row>
    <row r="116" spans="1:7" x14ac:dyDescent="0.35">
      <c r="A116" t="s">
        <v>154</v>
      </c>
      <c r="B116" t="s">
        <v>14</v>
      </c>
      <c r="C116" t="s">
        <v>80</v>
      </c>
      <c r="D116" t="s">
        <v>148</v>
      </c>
      <c r="E116" t="s">
        <v>153</v>
      </c>
      <c r="F116" t="s">
        <v>150</v>
      </c>
      <c r="G116">
        <v>10</v>
      </c>
    </row>
    <row r="117" spans="1:7" x14ac:dyDescent="0.35">
      <c r="A117" t="s">
        <v>154</v>
      </c>
      <c r="B117" t="s">
        <v>14</v>
      </c>
      <c r="C117" t="s">
        <v>80</v>
      </c>
      <c r="D117" t="s">
        <v>148</v>
      </c>
      <c r="E117" t="s">
        <v>153</v>
      </c>
      <c r="F117" t="s">
        <v>60</v>
      </c>
      <c r="G117">
        <v>35</v>
      </c>
    </row>
    <row r="118" spans="1:7" x14ac:dyDescent="0.35">
      <c r="A118" t="s">
        <v>154</v>
      </c>
      <c r="B118" t="s">
        <v>63</v>
      </c>
      <c r="C118" t="s">
        <v>81</v>
      </c>
      <c r="D118" t="s">
        <v>148</v>
      </c>
      <c r="E118" t="s">
        <v>151</v>
      </c>
      <c r="F118" t="s">
        <v>150</v>
      </c>
      <c r="G118">
        <v>6</v>
      </c>
    </row>
    <row r="119" spans="1:7" x14ac:dyDescent="0.35">
      <c r="A119" t="s">
        <v>154</v>
      </c>
      <c r="B119" t="s">
        <v>63</v>
      </c>
      <c r="C119" t="s">
        <v>81</v>
      </c>
      <c r="D119" t="s">
        <v>148</v>
      </c>
      <c r="E119" t="s">
        <v>151</v>
      </c>
      <c r="F119" t="s">
        <v>60</v>
      </c>
      <c r="G119">
        <v>34</v>
      </c>
    </row>
    <row r="120" spans="1:7" x14ac:dyDescent="0.35">
      <c r="A120" t="s">
        <v>154</v>
      </c>
      <c r="B120" t="s">
        <v>15</v>
      </c>
      <c r="C120" t="s">
        <v>82</v>
      </c>
      <c r="D120" t="s">
        <v>148</v>
      </c>
      <c r="E120" t="s">
        <v>153</v>
      </c>
      <c r="F120" t="s">
        <v>150</v>
      </c>
      <c r="G120">
        <v>6</v>
      </c>
    </row>
    <row r="121" spans="1:7" x14ac:dyDescent="0.35">
      <c r="A121" t="s">
        <v>154</v>
      </c>
      <c r="B121" t="s">
        <v>15</v>
      </c>
      <c r="C121" t="s">
        <v>82</v>
      </c>
      <c r="D121" t="s">
        <v>148</v>
      </c>
      <c r="E121" t="s">
        <v>153</v>
      </c>
      <c r="F121" t="s">
        <v>60</v>
      </c>
      <c r="G121">
        <v>15</v>
      </c>
    </row>
    <row r="122" spans="1:7" x14ac:dyDescent="0.35">
      <c r="A122" t="s">
        <v>154</v>
      </c>
      <c r="B122" t="s">
        <v>16</v>
      </c>
      <c r="C122" t="s">
        <v>83</v>
      </c>
      <c r="D122" t="s">
        <v>148</v>
      </c>
      <c r="E122" t="s">
        <v>151</v>
      </c>
      <c r="F122" t="s">
        <v>150</v>
      </c>
      <c r="G122">
        <v>1</v>
      </c>
    </row>
    <row r="123" spans="1:7" x14ac:dyDescent="0.35">
      <c r="A123" t="s">
        <v>154</v>
      </c>
      <c r="B123" t="s">
        <v>16</v>
      </c>
      <c r="C123" t="s">
        <v>83</v>
      </c>
      <c r="D123" t="s">
        <v>148</v>
      </c>
      <c r="E123" t="s">
        <v>151</v>
      </c>
      <c r="F123" t="s">
        <v>60</v>
      </c>
      <c r="G123">
        <v>16</v>
      </c>
    </row>
    <row r="124" spans="1:7" x14ac:dyDescent="0.35">
      <c r="A124" t="s">
        <v>154</v>
      </c>
      <c r="B124" t="s">
        <v>17</v>
      </c>
      <c r="C124" t="s">
        <v>84</v>
      </c>
      <c r="D124" t="s">
        <v>148</v>
      </c>
      <c r="E124" t="s">
        <v>151</v>
      </c>
      <c r="F124" t="s">
        <v>152</v>
      </c>
      <c r="G124">
        <v>49</v>
      </c>
    </row>
    <row r="125" spans="1:7" x14ac:dyDescent="0.35">
      <c r="A125" t="s">
        <v>154</v>
      </c>
      <c r="B125" t="s">
        <v>17</v>
      </c>
      <c r="C125" t="s">
        <v>84</v>
      </c>
      <c r="D125" t="s">
        <v>148</v>
      </c>
      <c r="E125" t="s">
        <v>151</v>
      </c>
      <c r="F125" t="s">
        <v>150</v>
      </c>
      <c r="G125">
        <v>6</v>
      </c>
    </row>
    <row r="126" spans="1:7" x14ac:dyDescent="0.35">
      <c r="A126" t="s">
        <v>154</v>
      </c>
      <c r="B126" t="s">
        <v>17</v>
      </c>
      <c r="C126" t="s">
        <v>84</v>
      </c>
      <c r="D126" t="s">
        <v>148</v>
      </c>
      <c r="E126" t="s">
        <v>151</v>
      </c>
      <c r="F126" t="s">
        <v>60</v>
      </c>
      <c r="G126">
        <v>46</v>
      </c>
    </row>
    <row r="127" spans="1:7" x14ac:dyDescent="0.35">
      <c r="A127" t="s">
        <v>154</v>
      </c>
      <c r="B127" t="s">
        <v>18</v>
      </c>
      <c r="C127" t="s">
        <v>85</v>
      </c>
      <c r="D127" t="s">
        <v>148</v>
      </c>
      <c r="E127" t="s">
        <v>151</v>
      </c>
      <c r="F127" t="s">
        <v>152</v>
      </c>
      <c r="G127">
        <v>3</v>
      </c>
    </row>
    <row r="128" spans="1:7" x14ac:dyDescent="0.35">
      <c r="A128" t="s">
        <v>154</v>
      </c>
      <c r="B128" t="s">
        <v>18</v>
      </c>
      <c r="C128" t="s">
        <v>85</v>
      </c>
      <c r="D128" t="s">
        <v>148</v>
      </c>
      <c r="E128" t="s">
        <v>151</v>
      </c>
      <c r="F128" t="s">
        <v>150</v>
      </c>
      <c r="G128">
        <v>1</v>
      </c>
    </row>
    <row r="129" spans="1:7" x14ac:dyDescent="0.35">
      <c r="A129" t="s">
        <v>154</v>
      </c>
      <c r="B129" t="s">
        <v>18</v>
      </c>
      <c r="C129" t="s">
        <v>85</v>
      </c>
      <c r="D129" t="s">
        <v>148</v>
      </c>
      <c r="E129" t="s">
        <v>151</v>
      </c>
      <c r="F129" t="s">
        <v>60</v>
      </c>
      <c r="G129">
        <v>15</v>
      </c>
    </row>
    <row r="130" spans="1:7" x14ac:dyDescent="0.35">
      <c r="A130" t="s">
        <v>154</v>
      </c>
      <c r="B130" t="s">
        <v>19</v>
      </c>
      <c r="C130" t="s">
        <v>86</v>
      </c>
      <c r="D130" t="s">
        <v>49</v>
      </c>
      <c r="E130" t="s">
        <v>149</v>
      </c>
      <c r="F130" t="s">
        <v>150</v>
      </c>
      <c r="G130">
        <v>8</v>
      </c>
    </row>
    <row r="131" spans="1:7" x14ac:dyDescent="0.35">
      <c r="A131" t="s">
        <v>154</v>
      </c>
      <c r="B131" t="s">
        <v>19</v>
      </c>
      <c r="C131" t="s">
        <v>86</v>
      </c>
      <c r="D131" t="s">
        <v>49</v>
      </c>
      <c r="E131" t="s">
        <v>149</v>
      </c>
      <c r="F131" t="s">
        <v>60</v>
      </c>
      <c r="G131">
        <v>199</v>
      </c>
    </row>
    <row r="132" spans="1:7" x14ac:dyDescent="0.35">
      <c r="A132" t="s">
        <v>154</v>
      </c>
      <c r="B132" t="s">
        <v>20</v>
      </c>
      <c r="C132" t="s">
        <v>87</v>
      </c>
      <c r="D132" t="s">
        <v>49</v>
      </c>
      <c r="E132" t="s">
        <v>149</v>
      </c>
      <c r="F132" t="s">
        <v>152</v>
      </c>
      <c r="G132">
        <v>6</v>
      </c>
    </row>
    <row r="133" spans="1:7" x14ac:dyDescent="0.35">
      <c r="A133" t="s">
        <v>154</v>
      </c>
      <c r="B133" t="s">
        <v>20</v>
      </c>
      <c r="C133" t="s">
        <v>87</v>
      </c>
      <c r="D133" t="s">
        <v>49</v>
      </c>
      <c r="E133" t="s">
        <v>149</v>
      </c>
      <c r="F133" t="s">
        <v>150</v>
      </c>
      <c r="G133">
        <v>9</v>
      </c>
    </row>
    <row r="134" spans="1:7" x14ac:dyDescent="0.35">
      <c r="A134" t="s">
        <v>154</v>
      </c>
      <c r="B134" t="s">
        <v>20</v>
      </c>
      <c r="C134" t="s">
        <v>87</v>
      </c>
      <c r="D134" t="s">
        <v>49</v>
      </c>
      <c r="E134" t="s">
        <v>149</v>
      </c>
      <c r="F134" t="s">
        <v>60</v>
      </c>
      <c r="G134">
        <v>79</v>
      </c>
    </row>
    <row r="135" spans="1:7" x14ac:dyDescent="0.35">
      <c r="A135" t="s">
        <v>154</v>
      </c>
      <c r="B135" t="s">
        <v>131</v>
      </c>
      <c r="C135" t="s">
        <v>132</v>
      </c>
      <c r="D135" t="s">
        <v>148</v>
      </c>
      <c r="E135" t="s">
        <v>151</v>
      </c>
      <c r="F135" t="s">
        <v>150</v>
      </c>
      <c r="G135">
        <v>5</v>
      </c>
    </row>
    <row r="136" spans="1:7" x14ac:dyDescent="0.35">
      <c r="A136" t="s">
        <v>154</v>
      </c>
      <c r="B136" t="s">
        <v>131</v>
      </c>
      <c r="C136" t="s">
        <v>132</v>
      </c>
      <c r="D136" t="s">
        <v>148</v>
      </c>
      <c r="E136" t="s">
        <v>151</v>
      </c>
      <c r="F136" t="s">
        <v>60</v>
      </c>
      <c r="G136">
        <v>29</v>
      </c>
    </row>
    <row r="137" spans="1:7" x14ac:dyDescent="0.35">
      <c r="A137" t="s">
        <v>154</v>
      </c>
      <c r="B137" t="s">
        <v>22</v>
      </c>
      <c r="C137" t="s">
        <v>88</v>
      </c>
      <c r="D137" t="s">
        <v>148</v>
      </c>
      <c r="E137" t="s">
        <v>151</v>
      </c>
      <c r="F137" t="s">
        <v>152</v>
      </c>
      <c r="G137">
        <v>3</v>
      </c>
    </row>
    <row r="138" spans="1:7" x14ac:dyDescent="0.35">
      <c r="A138" t="s">
        <v>154</v>
      </c>
      <c r="B138" t="s">
        <v>22</v>
      </c>
      <c r="C138" t="s">
        <v>88</v>
      </c>
      <c r="D138" t="s">
        <v>148</v>
      </c>
      <c r="E138" t="s">
        <v>151</v>
      </c>
      <c r="F138" t="s">
        <v>150</v>
      </c>
      <c r="G138">
        <v>1</v>
      </c>
    </row>
    <row r="139" spans="1:7" x14ac:dyDescent="0.35">
      <c r="A139" t="s">
        <v>154</v>
      </c>
      <c r="B139" t="s">
        <v>22</v>
      </c>
      <c r="C139" t="s">
        <v>88</v>
      </c>
      <c r="D139" t="s">
        <v>148</v>
      </c>
      <c r="E139" t="s">
        <v>151</v>
      </c>
      <c r="F139" t="s">
        <v>60</v>
      </c>
      <c r="G139">
        <v>22</v>
      </c>
    </row>
    <row r="140" spans="1:7" x14ac:dyDescent="0.35">
      <c r="A140" t="s">
        <v>154</v>
      </c>
      <c r="B140" t="s">
        <v>23</v>
      </c>
      <c r="C140" t="s">
        <v>89</v>
      </c>
      <c r="D140" t="s">
        <v>148</v>
      </c>
      <c r="E140" t="s">
        <v>149</v>
      </c>
      <c r="F140" t="s">
        <v>152</v>
      </c>
      <c r="G140">
        <v>15</v>
      </c>
    </row>
    <row r="141" spans="1:7" x14ac:dyDescent="0.35">
      <c r="A141" t="s">
        <v>154</v>
      </c>
      <c r="B141" t="s">
        <v>23</v>
      </c>
      <c r="C141" t="s">
        <v>89</v>
      </c>
      <c r="D141" t="s">
        <v>148</v>
      </c>
      <c r="E141" t="s">
        <v>149</v>
      </c>
      <c r="F141" t="s">
        <v>60</v>
      </c>
      <c r="G141">
        <v>10</v>
      </c>
    </row>
    <row r="142" spans="1:7" x14ac:dyDescent="0.35">
      <c r="A142" t="s">
        <v>154</v>
      </c>
      <c r="B142" t="s">
        <v>24</v>
      </c>
      <c r="C142" t="s">
        <v>90</v>
      </c>
      <c r="D142" t="s">
        <v>148</v>
      </c>
      <c r="E142" t="s">
        <v>151</v>
      </c>
      <c r="F142" t="s">
        <v>152</v>
      </c>
      <c r="G142">
        <v>5</v>
      </c>
    </row>
    <row r="143" spans="1:7" x14ac:dyDescent="0.35">
      <c r="A143" t="s">
        <v>154</v>
      </c>
      <c r="B143" t="s">
        <v>24</v>
      </c>
      <c r="C143" t="s">
        <v>90</v>
      </c>
      <c r="D143" t="s">
        <v>148</v>
      </c>
      <c r="E143" t="s">
        <v>151</v>
      </c>
      <c r="F143" t="s">
        <v>150</v>
      </c>
      <c r="G143">
        <v>2</v>
      </c>
    </row>
    <row r="144" spans="1:7" x14ac:dyDescent="0.35">
      <c r="A144" t="s">
        <v>154</v>
      </c>
      <c r="B144" t="s">
        <v>24</v>
      </c>
      <c r="C144" t="s">
        <v>90</v>
      </c>
      <c r="D144" t="s">
        <v>148</v>
      </c>
      <c r="E144" t="s">
        <v>151</v>
      </c>
      <c r="F144" t="s">
        <v>60</v>
      </c>
      <c r="G144">
        <v>36</v>
      </c>
    </row>
    <row r="145" spans="1:7" x14ac:dyDescent="0.35">
      <c r="A145" t="s">
        <v>154</v>
      </c>
      <c r="B145" t="s">
        <v>91</v>
      </c>
      <c r="C145" t="s">
        <v>92</v>
      </c>
      <c r="D145" t="s">
        <v>148</v>
      </c>
      <c r="E145" t="s">
        <v>153</v>
      </c>
      <c r="F145" t="s">
        <v>60</v>
      </c>
      <c r="G145">
        <v>1</v>
      </c>
    </row>
    <row r="146" spans="1:7" x14ac:dyDescent="0.35">
      <c r="A146" t="s">
        <v>154</v>
      </c>
      <c r="B146" t="s">
        <v>26</v>
      </c>
      <c r="C146" t="s">
        <v>93</v>
      </c>
      <c r="D146" t="s">
        <v>148</v>
      </c>
      <c r="E146" t="s">
        <v>151</v>
      </c>
      <c r="F146" t="s">
        <v>150</v>
      </c>
      <c r="G146">
        <v>1</v>
      </c>
    </row>
    <row r="147" spans="1:7" x14ac:dyDescent="0.35">
      <c r="A147" t="s">
        <v>154</v>
      </c>
      <c r="B147" t="s">
        <v>26</v>
      </c>
      <c r="C147" t="s">
        <v>93</v>
      </c>
      <c r="D147" t="s">
        <v>148</v>
      </c>
      <c r="E147" t="s">
        <v>151</v>
      </c>
      <c r="F147" t="s">
        <v>60</v>
      </c>
      <c r="G147">
        <v>49</v>
      </c>
    </row>
    <row r="148" spans="1:7" x14ac:dyDescent="0.35">
      <c r="A148" t="s">
        <v>154</v>
      </c>
      <c r="B148" t="s">
        <v>27</v>
      </c>
      <c r="C148" t="s">
        <v>94</v>
      </c>
      <c r="D148" t="s">
        <v>148</v>
      </c>
      <c r="E148" t="s">
        <v>149</v>
      </c>
      <c r="F148" t="s">
        <v>150</v>
      </c>
      <c r="G148">
        <v>2</v>
      </c>
    </row>
    <row r="149" spans="1:7" x14ac:dyDescent="0.35">
      <c r="A149" t="s">
        <v>154</v>
      </c>
      <c r="B149" t="s">
        <v>27</v>
      </c>
      <c r="C149" t="s">
        <v>94</v>
      </c>
      <c r="D149" t="s">
        <v>148</v>
      </c>
      <c r="E149" t="s">
        <v>149</v>
      </c>
      <c r="F149" t="s">
        <v>60</v>
      </c>
      <c r="G149">
        <v>43</v>
      </c>
    </row>
    <row r="150" spans="1:7" x14ac:dyDescent="0.35">
      <c r="A150" t="s">
        <v>154</v>
      </c>
      <c r="B150" t="s">
        <v>28</v>
      </c>
      <c r="C150" t="s">
        <v>95</v>
      </c>
      <c r="D150" t="s">
        <v>148</v>
      </c>
      <c r="E150" t="s">
        <v>151</v>
      </c>
      <c r="F150" t="s">
        <v>150</v>
      </c>
      <c r="G150">
        <v>2</v>
      </c>
    </row>
    <row r="151" spans="1:7" x14ac:dyDescent="0.35">
      <c r="A151" t="s">
        <v>154</v>
      </c>
      <c r="B151" t="s">
        <v>28</v>
      </c>
      <c r="C151" t="s">
        <v>95</v>
      </c>
      <c r="D151" t="s">
        <v>148</v>
      </c>
      <c r="E151" t="s">
        <v>151</v>
      </c>
      <c r="F151" t="s">
        <v>60</v>
      </c>
      <c r="G151">
        <v>18</v>
      </c>
    </row>
    <row r="152" spans="1:7" x14ac:dyDescent="0.35">
      <c r="A152" t="s">
        <v>154</v>
      </c>
      <c r="B152" t="s">
        <v>29</v>
      </c>
      <c r="C152" t="s">
        <v>96</v>
      </c>
      <c r="D152" t="s">
        <v>148</v>
      </c>
      <c r="E152" t="s">
        <v>153</v>
      </c>
      <c r="F152" t="s">
        <v>152</v>
      </c>
      <c r="G152">
        <v>5</v>
      </c>
    </row>
    <row r="153" spans="1:7" x14ac:dyDescent="0.35">
      <c r="A153" t="s">
        <v>154</v>
      </c>
      <c r="B153" t="s">
        <v>29</v>
      </c>
      <c r="C153" t="s">
        <v>96</v>
      </c>
      <c r="D153" t="s">
        <v>148</v>
      </c>
      <c r="E153" t="s">
        <v>153</v>
      </c>
      <c r="F153" t="s">
        <v>150</v>
      </c>
      <c r="G153">
        <v>1</v>
      </c>
    </row>
    <row r="154" spans="1:7" x14ac:dyDescent="0.35">
      <c r="A154" t="s">
        <v>154</v>
      </c>
      <c r="B154" t="s">
        <v>29</v>
      </c>
      <c r="C154" t="s">
        <v>96</v>
      </c>
      <c r="D154" t="s">
        <v>148</v>
      </c>
      <c r="E154" t="s">
        <v>153</v>
      </c>
      <c r="F154" t="s">
        <v>60</v>
      </c>
      <c r="G154">
        <v>3</v>
      </c>
    </row>
    <row r="155" spans="1:7" x14ac:dyDescent="0.35">
      <c r="A155" t="s">
        <v>154</v>
      </c>
      <c r="B155" t="s">
        <v>30</v>
      </c>
      <c r="C155" t="s">
        <v>97</v>
      </c>
      <c r="D155" t="s">
        <v>49</v>
      </c>
      <c r="E155" t="s">
        <v>149</v>
      </c>
      <c r="F155" t="s">
        <v>152</v>
      </c>
      <c r="G155">
        <v>1</v>
      </c>
    </row>
    <row r="156" spans="1:7" x14ac:dyDescent="0.35">
      <c r="A156" t="s">
        <v>154</v>
      </c>
      <c r="B156" t="s">
        <v>30</v>
      </c>
      <c r="C156" t="s">
        <v>97</v>
      </c>
      <c r="D156" t="s">
        <v>49</v>
      </c>
      <c r="E156" t="s">
        <v>149</v>
      </c>
      <c r="F156" t="s">
        <v>150</v>
      </c>
      <c r="G156">
        <v>10</v>
      </c>
    </row>
    <row r="157" spans="1:7" x14ac:dyDescent="0.35">
      <c r="A157" t="s">
        <v>154</v>
      </c>
      <c r="B157" t="s">
        <v>30</v>
      </c>
      <c r="C157" t="s">
        <v>97</v>
      </c>
      <c r="D157" t="s">
        <v>49</v>
      </c>
      <c r="E157" t="s">
        <v>149</v>
      </c>
      <c r="F157" t="s">
        <v>60</v>
      </c>
      <c r="G157">
        <v>71</v>
      </c>
    </row>
    <row r="158" spans="1:7" x14ac:dyDescent="0.35">
      <c r="A158" t="s">
        <v>154</v>
      </c>
      <c r="B158" t="s">
        <v>31</v>
      </c>
      <c r="C158" t="s">
        <v>98</v>
      </c>
      <c r="D158" t="s">
        <v>148</v>
      </c>
      <c r="E158" t="s">
        <v>153</v>
      </c>
      <c r="F158" t="s">
        <v>60</v>
      </c>
      <c r="G158">
        <v>11</v>
      </c>
    </row>
    <row r="159" spans="1:7" x14ac:dyDescent="0.35">
      <c r="A159" t="s">
        <v>154</v>
      </c>
      <c r="B159" t="s">
        <v>33</v>
      </c>
      <c r="C159" t="s">
        <v>99</v>
      </c>
      <c r="D159" t="s">
        <v>148</v>
      </c>
      <c r="E159" t="s">
        <v>153</v>
      </c>
      <c r="F159" t="s">
        <v>60</v>
      </c>
      <c r="G159">
        <v>15</v>
      </c>
    </row>
    <row r="160" spans="1:7" x14ac:dyDescent="0.35">
      <c r="A160" t="s">
        <v>154</v>
      </c>
      <c r="B160" t="s">
        <v>34</v>
      </c>
      <c r="C160" t="s">
        <v>100</v>
      </c>
      <c r="D160" t="s">
        <v>148</v>
      </c>
      <c r="E160" t="s">
        <v>151</v>
      </c>
      <c r="F160" t="s">
        <v>150</v>
      </c>
      <c r="G160">
        <v>1</v>
      </c>
    </row>
    <row r="161" spans="1:7" x14ac:dyDescent="0.35">
      <c r="A161" t="s">
        <v>154</v>
      </c>
      <c r="B161" t="s">
        <v>34</v>
      </c>
      <c r="C161" t="s">
        <v>100</v>
      </c>
      <c r="D161" t="s">
        <v>148</v>
      </c>
      <c r="E161" t="s">
        <v>151</v>
      </c>
      <c r="F161" t="s">
        <v>60</v>
      </c>
      <c r="G161">
        <v>29</v>
      </c>
    </row>
    <row r="162" spans="1:7" x14ac:dyDescent="0.35">
      <c r="A162" t="s">
        <v>154</v>
      </c>
      <c r="B162" t="s">
        <v>35</v>
      </c>
      <c r="C162" t="s">
        <v>101</v>
      </c>
      <c r="D162" t="s">
        <v>148</v>
      </c>
      <c r="E162" t="s">
        <v>153</v>
      </c>
      <c r="F162" t="s">
        <v>150</v>
      </c>
      <c r="G162">
        <v>1</v>
      </c>
    </row>
    <row r="163" spans="1:7" x14ac:dyDescent="0.35">
      <c r="A163" t="s">
        <v>154</v>
      </c>
      <c r="B163" t="s">
        <v>35</v>
      </c>
      <c r="C163" t="s">
        <v>101</v>
      </c>
      <c r="D163" t="s">
        <v>148</v>
      </c>
      <c r="E163" t="s">
        <v>153</v>
      </c>
      <c r="F163" t="s">
        <v>60</v>
      </c>
      <c r="G163">
        <v>9</v>
      </c>
    </row>
    <row r="164" spans="1:7" x14ac:dyDescent="0.35">
      <c r="A164" t="s">
        <v>154</v>
      </c>
      <c r="B164" t="s">
        <v>36</v>
      </c>
      <c r="C164" t="s">
        <v>102</v>
      </c>
      <c r="D164" t="s">
        <v>148</v>
      </c>
      <c r="E164" t="s">
        <v>149</v>
      </c>
      <c r="F164" t="s">
        <v>152</v>
      </c>
      <c r="G164">
        <v>2</v>
      </c>
    </row>
    <row r="165" spans="1:7" x14ac:dyDescent="0.35">
      <c r="A165" t="s">
        <v>154</v>
      </c>
      <c r="B165" t="s">
        <v>36</v>
      </c>
      <c r="C165" t="s">
        <v>102</v>
      </c>
      <c r="D165" t="s">
        <v>148</v>
      </c>
      <c r="E165" t="s">
        <v>149</v>
      </c>
      <c r="F165" t="s">
        <v>60</v>
      </c>
      <c r="G165">
        <v>28</v>
      </c>
    </row>
    <row r="166" spans="1:7" x14ac:dyDescent="0.35">
      <c r="A166" t="s">
        <v>154</v>
      </c>
      <c r="B166" t="s">
        <v>37</v>
      </c>
      <c r="C166" t="s">
        <v>103</v>
      </c>
      <c r="D166" t="s">
        <v>148</v>
      </c>
      <c r="E166" t="s">
        <v>153</v>
      </c>
      <c r="F166" t="s">
        <v>60</v>
      </c>
      <c r="G166">
        <v>7</v>
      </c>
    </row>
    <row r="167" spans="1:7" x14ac:dyDescent="0.35">
      <c r="A167" t="s">
        <v>154</v>
      </c>
      <c r="B167" t="s">
        <v>38</v>
      </c>
      <c r="C167" t="s">
        <v>104</v>
      </c>
      <c r="D167" t="s">
        <v>148</v>
      </c>
      <c r="E167" t="s">
        <v>153</v>
      </c>
      <c r="F167" t="s">
        <v>152</v>
      </c>
      <c r="G167">
        <v>2</v>
      </c>
    </row>
    <row r="168" spans="1:7" x14ac:dyDescent="0.35">
      <c r="A168" t="s">
        <v>154</v>
      </c>
      <c r="B168" t="s">
        <v>38</v>
      </c>
      <c r="C168" t="s">
        <v>104</v>
      </c>
      <c r="D168" t="s">
        <v>148</v>
      </c>
      <c r="E168" t="s">
        <v>153</v>
      </c>
      <c r="F168" t="s">
        <v>60</v>
      </c>
      <c r="G168">
        <v>6</v>
      </c>
    </row>
    <row r="169" spans="1:7" x14ac:dyDescent="0.35">
      <c r="A169" t="s">
        <v>154</v>
      </c>
      <c r="B169" t="s">
        <v>39</v>
      </c>
      <c r="C169" t="s">
        <v>105</v>
      </c>
      <c r="D169" t="s">
        <v>49</v>
      </c>
      <c r="E169" t="s">
        <v>149</v>
      </c>
      <c r="F169" t="s">
        <v>150</v>
      </c>
      <c r="G169">
        <v>1</v>
      </c>
    </row>
    <row r="170" spans="1:7" x14ac:dyDescent="0.35">
      <c r="A170" t="s">
        <v>154</v>
      </c>
      <c r="B170" t="s">
        <v>39</v>
      </c>
      <c r="C170" t="s">
        <v>105</v>
      </c>
      <c r="D170" t="s">
        <v>49</v>
      </c>
      <c r="E170" t="s">
        <v>149</v>
      </c>
      <c r="F170" t="s">
        <v>60</v>
      </c>
      <c r="G170">
        <v>29</v>
      </c>
    </row>
    <row r="171" spans="1:7" x14ac:dyDescent="0.35">
      <c r="A171" t="s">
        <v>154</v>
      </c>
      <c r="B171" t="s">
        <v>40</v>
      </c>
      <c r="C171" t="s">
        <v>106</v>
      </c>
      <c r="D171" t="s">
        <v>148</v>
      </c>
      <c r="E171" t="s">
        <v>151</v>
      </c>
      <c r="F171" t="s">
        <v>150</v>
      </c>
      <c r="G171">
        <v>1</v>
      </c>
    </row>
    <row r="172" spans="1:7" x14ac:dyDescent="0.35">
      <c r="A172" t="s">
        <v>154</v>
      </c>
      <c r="B172" t="s">
        <v>40</v>
      </c>
      <c r="C172" t="s">
        <v>106</v>
      </c>
      <c r="D172" t="s">
        <v>148</v>
      </c>
      <c r="E172" t="s">
        <v>151</v>
      </c>
      <c r="F172" t="s">
        <v>60</v>
      </c>
      <c r="G172">
        <v>26</v>
      </c>
    </row>
    <row r="173" spans="1:7" x14ac:dyDescent="0.35">
      <c r="A173" t="s">
        <v>154</v>
      </c>
      <c r="B173" t="s">
        <v>41</v>
      </c>
      <c r="C173" t="s">
        <v>107</v>
      </c>
      <c r="D173" t="s">
        <v>148</v>
      </c>
      <c r="E173" t="s">
        <v>153</v>
      </c>
      <c r="F173" t="s">
        <v>152</v>
      </c>
      <c r="G173">
        <v>2</v>
      </c>
    </row>
    <row r="174" spans="1:7" x14ac:dyDescent="0.35">
      <c r="A174" t="s">
        <v>154</v>
      </c>
      <c r="B174" t="s">
        <v>41</v>
      </c>
      <c r="C174" t="s">
        <v>107</v>
      </c>
      <c r="D174" t="s">
        <v>148</v>
      </c>
      <c r="E174" t="s">
        <v>153</v>
      </c>
      <c r="F174" t="s">
        <v>150</v>
      </c>
      <c r="G174">
        <v>2</v>
      </c>
    </row>
    <row r="175" spans="1:7" x14ac:dyDescent="0.35">
      <c r="A175" t="s">
        <v>154</v>
      </c>
      <c r="B175" t="s">
        <v>41</v>
      </c>
      <c r="C175" t="s">
        <v>107</v>
      </c>
      <c r="D175" t="s">
        <v>148</v>
      </c>
      <c r="E175" t="s">
        <v>153</v>
      </c>
      <c r="F175" t="s">
        <v>60</v>
      </c>
      <c r="G175">
        <v>13</v>
      </c>
    </row>
    <row r="176" spans="1:7" x14ac:dyDescent="0.35">
      <c r="A176" t="s">
        <v>154</v>
      </c>
      <c r="B176" t="s">
        <v>42</v>
      </c>
      <c r="C176" t="s">
        <v>108</v>
      </c>
      <c r="D176" t="s">
        <v>148</v>
      </c>
      <c r="E176" t="s">
        <v>149</v>
      </c>
      <c r="F176" t="s">
        <v>150</v>
      </c>
      <c r="G176">
        <v>3</v>
      </c>
    </row>
    <row r="177" spans="1:7" x14ac:dyDescent="0.35">
      <c r="A177" t="s">
        <v>154</v>
      </c>
      <c r="B177" t="s">
        <v>42</v>
      </c>
      <c r="C177" t="s">
        <v>108</v>
      </c>
      <c r="D177" t="s">
        <v>148</v>
      </c>
      <c r="E177" t="s">
        <v>149</v>
      </c>
      <c r="F177" t="s">
        <v>60</v>
      </c>
      <c r="G177">
        <v>28</v>
      </c>
    </row>
    <row r="178" spans="1:7" x14ac:dyDescent="0.35">
      <c r="A178" t="s">
        <v>154</v>
      </c>
      <c r="B178" t="s">
        <v>43</v>
      </c>
      <c r="C178" t="s">
        <v>109</v>
      </c>
      <c r="D178" t="s">
        <v>49</v>
      </c>
      <c r="E178" t="s">
        <v>149</v>
      </c>
      <c r="F178" t="s">
        <v>152</v>
      </c>
      <c r="G178">
        <v>10</v>
      </c>
    </row>
    <row r="179" spans="1:7" x14ac:dyDescent="0.35">
      <c r="A179" t="s">
        <v>154</v>
      </c>
      <c r="B179" t="s">
        <v>43</v>
      </c>
      <c r="C179" t="s">
        <v>109</v>
      </c>
      <c r="D179" t="s">
        <v>49</v>
      </c>
      <c r="E179" t="s">
        <v>149</v>
      </c>
      <c r="F179" t="s">
        <v>60</v>
      </c>
      <c r="G179">
        <v>40</v>
      </c>
    </row>
    <row r="180" spans="1:7" x14ac:dyDescent="0.35">
      <c r="A180" t="s">
        <v>154</v>
      </c>
      <c r="B180" t="s">
        <v>44</v>
      </c>
      <c r="C180" t="s">
        <v>110</v>
      </c>
      <c r="D180" t="s">
        <v>148</v>
      </c>
      <c r="E180" t="s">
        <v>151</v>
      </c>
      <c r="F180" t="s">
        <v>60</v>
      </c>
      <c r="G180">
        <v>14</v>
      </c>
    </row>
    <row r="181" spans="1:7" x14ac:dyDescent="0.35">
      <c r="A181" t="s">
        <v>154</v>
      </c>
      <c r="B181" t="s">
        <v>45</v>
      </c>
      <c r="C181" t="s">
        <v>111</v>
      </c>
      <c r="D181" t="s">
        <v>49</v>
      </c>
      <c r="E181" t="s">
        <v>149</v>
      </c>
      <c r="F181" t="s">
        <v>150</v>
      </c>
      <c r="G181">
        <v>2</v>
      </c>
    </row>
    <row r="182" spans="1:7" x14ac:dyDescent="0.35">
      <c r="A182" t="s">
        <v>154</v>
      </c>
      <c r="B182" t="s">
        <v>45</v>
      </c>
      <c r="C182" t="s">
        <v>111</v>
      </c>
      <c r="D182" t="s">
        <v>49</v>
      </c>
      <c r="E182" t="s">
        <v>149</v>
      </c>
      <c r="F182" t="s">
        <v>60</v>
      </c>
      <c r="G182">
        <v>72</v>
      </c>
    </row>
    <row r="183" spans="1:7" x14ac:dyDescent="0.35">
      <c r="A183" t="s">
        <v>154</v>
      </c>
      <c r="B183" t="s">
        <v>46</v>
      </c>
      <c r="C183" t="s">
        <v>112</v>
      </c>
      <c r="D183" t="s">
        <v>148</v>
      </c>
      <c r="E183" t="s">
        <v>151</v>
      </c>
      <c r="F183" t="s">
        <v>152</v>
      </c>
      <c r="G183">
        <v>13</v>
      </c>
    </row>
    <row r="184" spans="1:7" x14ac:dyDescent="0.35">
      <c r="A184" t="s">
        <v>154</v>
      </c>
      <c r="B184" t="s">
        <v>46</v>
      </c>
      <c r="C184" t="s">
        <v>112</v>
      </c>
      <c r="D184" t="s">
        <v>148</v>
      </c>
      <c r="E184" t="s">
        <v>151</v>
      </c>
      <c r="F184" t="s">
        <v>150</v>
      </c>
      <c r="G184">
        <v>2</v>
      </c>
    </row>
    <row r="185" spans="1:7" x14ac:dyDescent="0.35">
      <c r="A185" t="s">
        <v>154</v>
      </c>
      <c r="B185" t="s">
        <v>46</v>
      </c>
      <c r="C185" t="s">
        <v>112</v>
      </c>
      <c r="D185" t="s">
        <v>148</v>
      </c>
      <c r="E185" t="s">
        <v>151</v>
      </c>
      <c r="F185" t="s">
        <v>60</v>
      </c>
      <c r="G185">
        <v>1</v>
      </c>
    </row>
    <row r="186" spans="1:7" x14ac:dyDescent="0.35">
      <c r="A186" t="s">
        <v>154</v>
      </c>
      <c r="B186" t="s">
        <v>47</v>
      </c>
      <c r="C186" t="s">
        <v>113</v>
      </c>
      <c r="D186" t="s">
        <v>49</v>
      </c>
      <c r="E186" t="s">
        <v>149</v>
      </c>
      <c r="F186" t="s">
        <v>152</v>
      </c>
      <c r="G186">
        <v>7</v>
      </c>
    </row>
    <row r="187" spans="1:7" x14ac:dyDescent="0.35">
      <c r="A187" t="s">
        <v>154</v>
      </c>
      <c r="B187" t="s">
        <v>47</v>
      </c>
      <c r="C187" t="s">
        <v>113</v>
      </c>
      <c r="D187" t="s">
        <v>49</v>
      </c>
      <c r="E187" t="s">
        <v>149</v>
      </c>
      <c r="F187" t="s">
        <v>150</v>
      </c>
      <c r="G187">
        <v>7</v>
      </c>
    </row>
    <row r="188" spans="1:7" x14ac:dyDescent="0.35">
      <c r="A188" t="s">
        <v>154</v>
      </c>
      <c r="B188" t="s">
        <v>47</v>
      </c>
      <c r="C188" t="s">
        <v>113</v>
      </c>
      <c r="D188" t="s">
        <v>49</v>
      </c>
      <c r="E188" t="s">
        <v>149</v>
      </c>
      <c r="F188" t="s">
        <v>60</v>
      </c>
      <c r="G188">
        <v>60</v>
      </c>
    </row>
    <row r="189" spans="1:7" x14ac:dyDescent="0.35">
      <c r="A189" t="s">
        <v>155</v>
      </c>
      <c r="B189" t="s">
        <v>4</v>
      </c>
      <c r="C189" t="s">
        <v>70</v>
      </c>
      <c r="D189" t="s">
        <v>148</v>
      </c>
      <c r="E189" t="s">
        <v>149</v>
      </c>
      <c r="F189" t="s">
        <v>150</v>
      </c>
      <c r="G189">
        <v>4</v>
      </c>
    </row>
    <row r="190" spans="1:7" x14ac:dyDescent="0.35">
      <c r="A190" t="s">
        <v>155</v>
      </c>
      <c r="B190" t="s">
        <v>4</v>
      </c>
      <c r="C190" t="s">
        <v>70</v>
      </c>
      <c r="D190" t="s">
        <v>148</v>
      </c>
      <c r="E190" t="s">
        <v>149</v>
      </c>
      <c r="F190" t="s">
        <v>60</v>
      </c>
      <c r="G190">
        <v>20</v>
      </c>
    </row>
    <row r="191" spans="1:7" x14ac:dyDescent="0.35">
      <c r="A191" t="s">
        <v>155</v>
      </c>
      <c r="B191" t="s">
        <v>5</v>
      </c>
      <c r="C191" t="s">
        <v>71</v>
      </c>
      <c r="D191" t="s">
        <v>148</v>
      </c>
      <c r="E191" t="s">
        <v>151</v>
      </c>
      <c r="F191" t="s">
        <v>152</v>
      </c>
      <c r="G191">
        <v>5</v>
      </c>
    </row>
    <row r="192" spans="1:7" x14ac:dyDescent="0.35">
      <c r="A192" t="s">
        <v>155</v>
      </c>
      <c r="B192" t="s">
        <v>5</v>
      </c>
      <c r="C192" t="s">
        <v>71</v>
      </c>
      <c r="D192" t="s">
        <v>148</v>
      </c>
      <c r="E192" t="s">
        <v>151</v>
      </c>
      <c r="F192" t="s">
        <v>150</v>
      </c>
      <c r="G192">
        <v>4</v>
      </c>
    </row>
    <row r="193" spans="1:7" x14ac:dyDescent="0.35">
      <c r="A193" t="s">
        <v>155</v>
      </c>
      <c r="B193" t="s">
        <v>5</v>
      </c>
      <c r="C193" t="s">
        <v>71</v>
      </c>
      <c r="D193" t="s">
        <v>148</v>
      </c>
      <c r="E193" t="s">
        <v>151</v>
      </c>
      <c r="F193" t="s">
        <v>60</v>
      </c>
      <c r="G193">
        <v>17</v>
      </c>
    </row>
    <row r="194" spans="1:7" x14ac:dyDescent="0.35">
      <c r="A194" t="s">
        <v>155</v>
      </c>
      <c r="B194" t="s">
        <v>6</v>
      </c>
      <c r="C194" t="s">
        <v>72</v>
      </c>
      <c r="D194" t="s">
        <v>148</v>
      </c>
      <c r="E194" t="s">
        <v>149</v>
      </c>
      <c r="F194" t="s">
        <v>152</v>
      </c>
      <c r="G194">
        <v>1</v>
      </c>
    </row>
    <row r="195" spans="1:7" x14ac:dyDescent="0.35">
      <c r="A195" t="s">
        <v>155</v>
      </c>
      <c r="B195" t="s">
        <v>6</v>
      </c>
      <c r="C195" t="s">
        <v>72</v>
      </c>
      <c r="D195" t="s">
        <v>148</v>
      </c>
      <c r="E195" t="s">
        <v>149</v>
      </c>
      <c r="F195" t="s">
        <v>150</v>
      </c>
      <c r="G195">
        <v>1</v>
      </c>
    </row>
    <row r="196" spans="1:7" x14ac:dyDescent="0.35">
      <c r="A196" t="s">
        <v>155</v>
      </c>
      <c r="B196" t="s">
        <v>6</v>
      </c>
      <c r="C196" t="s">
        <v>72</v>
      </c>
      <c r="D196" t="s">
        <v>148</v>
      </c>
      <c r="E196" t="s">
        <v>149</v>
      </c>
      <c r="F196" t="s">
        <v>60</v>
      </c>
      <c r="G196">
        <v>14</v>
      </c>
    </row>
    <row r="197" spans="1:7" x14ac:dyDescent="0.35">
      <c r="A197" t="s">
        <v>155</v>
      </c>
      <c r="B197" t="s">
        <v>7</v>
      </c>
      <c r="C197" t="s">
        <v>73</v>
      </c>
      <c r="D197" t="s">
        <v>148</v>
      </c>
      <c r="E197" t="s">
        <v>151</v>
      </c>
      <c r="F197" t="s">
        <v>152</v>
      </c>
      <c r="G197">
        <v>2</v>
      </c>
    </row>
    <row r="198" spans="1:7" x14ac:dyDescent="0.35">
      <c r="A198" t="s">
        <v>155</v>
      </c>
      <c r="B198" t="s">
        <v>7</v>
      </c>
      <c r="C198" t="s">
        <v>73</v>
      </c>
      <c r="D198" t="s">
        <v>148</v>
      </c>
      <c r="E198" t="s">
        <v>151</v>
      </c>
      <c r="F198" t="s">
        <v>150</v>
      </c>
      <c r="G198">
        <v>1</v>
      </c>
    </row>
    <row r="199" spans="1:7" x14ac:dyDescent="0.35">
      <c r="A199" t="s">
        <v>155</v>
      </c>
      <c r="B199" t="s">
        <v>7</v>
      </c>
      <c r="C199" t="s">
        <v>73</v>
      </c>
      <c r="D199" t="s">
        <v>148</v>
      </c>
      <c r="E199" t="s">
        <v>151</v>
      </c>
      <c r="F199" t="s">
        <v>60</v>
      </c>
      <c r="G199">
        <v>9</v>
      </c>
    </row>
    <row r="200" spans="1:7" x14ac:dyDescent="0.35">
      <c r="A200" t="s">
        <v>155</v>
      </c>
      <c r="B200" t="s">
        <v>8</v>
      </c>
      <c r="C200" t="s">
        <v>74</v>
      </c>
      <c r="D200" t="s">
        <v>148</v>
      </c>
      <c r="E200" t="s">
        <v>153</v>
      </c>
      <c r="F200" t="s">
        <v>60</v>
      </c>
      <c r="G200">
        <v>15</v>
      </c>
    </row>
    <row r="201" spans="1:7" x14ac:dyDescent="0.35">
      <c r="A201" t="s">
        <v>155</v>
      </c>
      <c r="B201" t="s">
        <v>9</v>
      </c>
      <c r="C201" t="s">
        <v>75</v>
      </c>
      <c r="D201" t="s">
        <v>148</v>
      </c>
      <c r="E201" t="s">
        <v>151</v>
      </c>
      <c r="F201" t="s">
        <v>60</v>
      </c>
      <c r="G201">
        <v>32</v>
      </c>
    </row>
    <row r="202" spans="1:7" x14ac:dyDescent="0.35">
      <c r="A202" t="s">
        <v>155</v>
      </c>
      <c r="B202" t="s">
        <v>10</v>
      </c>
      <c r="C202" t="s">
        <v>76</v>
      </c>
      <c r="D202" t="s">
        <v>148</v>
      </c>
      <c r="E202" t="s">
        <v>149</v>
      </c>
      <c r="F202" t="s">
        <v>60</v>
      </c>
      <c r="G202">
        <v>22</v>
      </c>
    </row>
    <row r="203" spans="1:7" x14ac:dyDescent="0.35">
      <c r="A203" t="s">
        <v>155</v>
      </c>
      <c r="B203" t="s">
        <v>11</v>
      </c>
      <c r="C203" t="s">
        <v>77</v>
      </c>
      <c r="D203" t="s">
        <v>148</v>
      </c>
      <c r="E203" t="s">
        <v>153</v>
      </c>
      <c r="F203" t="s">
        <v>150</v>
      </c>
      <c r="G203">
        <v>4</v>
      </c>
    </row>
    <row r="204" spans="1:7" x14ac:dyDescent="0.35">
      <c r="A204" t="s">
        <v>155</v>
      </c>
      <c r="B204" t="s">
        <v>11</v>
      </c>
      <c r="C204" t="s">
        <v>77</v>
      </c>
      <c r="D204" t="s">
        <v>148</v>
      </c>
      <c r="E204" t="s">
        <v>153</v>
      </c>
      <c r="F204" t="s">
        <v>60</v>
      </c>
      <c r="G204">
        <v>16</v>
      </c>
    </row>
    <row r="205" spans="1:7" x14ac:dyDescent="0.35">
      <c r="A205" t="s">
        <v>155</v>
      </c>
      <c r="B205" t="s">
        <v>12</v>
      </c>
      <c r="C205" t="s">
        <v>78</v>
      </c>
      <c r="D205" t="s">
        <v>148</v>
      </c>
      <c r="E205" t="s">
        <v>153</v>
      </c>
      <c r="F205" t="s">
        <v>60</v>
      </c>
      <c r="G205">
        <v>9</v>
      </c>
    </row>
    <row r="206" spans="1:7" x14ac:dyDescent="0.35">
      <c r="A206" t="s">
        <v>155</v>
      </c>
      <c r="B206" t="s">
        <v>13</v>
      </c>
      <c r="C206" t="s">
        <v>79</v>
      </c>
      <c r="D206" t="s">
        <v>148</v>
      </c>
      <c r="E206" t="s">
        <v>151</v>
      </c>
      <c r="F206" t="s">
        <v>150</v>
      </c>
      <c r="G206">
        <v>2</v>
      </c>
    </row>
    <row r="207" spans="1:7" x14ac:dyDescent="0.35">
      <c r="A207" t="s">
        <v>155</v>
      </c>
      <c r="B207" t="s">
        <v>13</v>
      </c>
      <c r="C207" t="s">
        <v>79</v>
      </c>
      <c r="D207" t="s">
        <v>148</v>
      </c>
      <c r="E207" t="s">
        <v>151</v>
      </c>
      <c r="F207" t="s">
        <v>60</v>
      </c>
      <c r="G207">
        <v>15</v>
      </c>
    </row>
    <row r="208" spans="1:7" x14ac:dyDescent="0.35">
      <c r="A208" t="s">
        <v>155</v>
      </c>
      <c r="B208" t="s">
        <v>14</v>
      </c>
      <c r="C208" t="s">
        <v>80</v>
      </c>
      <c r="D208" t="s">
        <v>148</v>
      </c>
      <c r="E208" t="s">
        <v>153</v>
      </c>
      <c r="F208" t="s">
        <v>150</v>
      </c>
      <c r="G208">
        <v>6</v>
      </c>
    </row>
    <row r="209" spans="1:7" x14ac:dyDescent="0.35">
      <c r="A209" t="s">
        <v>155</v>
      </c>
      <c r="B209" t="s">
        <v>14</v>
      </c>
      <c r="C209" t="s">
        <v>80</v>
      </c>
      <c r="D209" t="s">
        <v>148</v>
      </c>
      <c r="E209" t="s">
        <v>153</v>
      </c>
      <c r="F209" t="s">
        <v>60</v>
      </c>
      <c r="G209">
        <v>31</v>
      </c>
    </row>
    <row r="210" spans="1:7" x14ac:dyDescent="0.35">
      <c r="A210" t="s">
        <v>155</v>
      </c>
      <c r="B210" t="s">
        <v>63</v>
      </c>
      <c r="C210" t="s">
        <v>81</v>
      </c>
      <c r="D210" t="s">
        <v>148</v>
      </c>
      <c r="E210" t="s">
        <v>151</v>
      </c>
      <c r="F210" t="s">
        <v>152</v>
      </c>
      <c r="G210">
        <v>1</v>
      </c>
    </row>
    <row r="211" spans="1:7" x14ac:dyDescent="0.35">
      <c r="A211" t="s">
        <v>155</v>
      </c>
      <c r="B211" t="s">
        <v>63</v>
      </c>
      <c r="C211" t="s">
        <v>81</v>
      </c>
      <c r="D211" t="s">
        <v>148</v>
      </c>
      <c r="E211" t="s">
        <v>151</v>
      </c>
      <c r="F211" t="s">
        <v>150</v>
      </c>
      <c r="G211">
        <v>4</v>
      </c>
    </row>
    <row r="212" spans="1:7" x14ac:dyDescent="0.35">
      <c r="A212" t="s">
        <v>155</v>
      </c>
      <c r="B212" t="s">
        <v>63</v>
      </c>
      <c r="C212" t="s">
        <v>81</v>
      </c>
      <c r="D212" t="s">
        <v>148</v>
      </c>
      <c r="E212" t="s">
        <v>151</v>
      </c>
      <c r="F212" t="s">
        <v>60</v>
      </c>
      <c r="G212">
        <v>25</v>
      </c>
    </row>
    <row r="213" spans="1:7" x14ac:dyDescent="0.35">
      <c r="A213" t="s">
        <v>155</v>
      </c>
      <c r="B213" t="s">
        <v>15</v>
      </c>
      <c r="C213" t="s">
        <v>82</v>
      </c>
      <c r="D213" t="s">
        <v>148</v>
      </c>
      <c r="E213" t="s">
        <v>153</v>
      </c>
      <c r="F213" t="s">
        <v>150</v>
      </c>
      <c r="G213">
        <v>1</v>
      </c>
    </row>
    <row r="214" spans="1:7" x14ac:dyDescent="0.35">
      <c r="A214" t="s">
        <v>155</v>
      </c>
      <c r="B214" t="s">
        <v>15</v>
      </c>
      <c r="C214" t="s">
        <v>82</v>
      </c>
      <c r="D214" t="s">
        <v>148</v>
      </c>
      <c r="E214" t="s">
        <v>153</v>
      </c>
      <c r="F214" t="s">
        <v>60</v>
      </c>
      <c r="G214">
        <v>17</v>
      </c>
    </row>
    <row r="215" spans="1:7" x14ac:dyDescent="0.35">
      <c r="A215" t="s">
        <v>155</v>
      </c>
      <c r="B215" t="s">
        <v>16</v>
      </c>
      <c r="C215" t="s">
        <v>83</v>
      </c>
      <c r="D215" t="s">
        <v>148</v>
      </c>
      <c r="E215" t="s">
        <v>151</v>
      </c>
      <c r="F215" t="s">
        <v>150</v>
      </c>
      <c r="G215">
        <v>2</v>
      </c>
    </row>
    <row r="216" spans="1:7" x14ac:dyDescent="0.35">
      <c r="A216" t="s">
        <v>155</v>
      </c>
      <c r="B216" t="s">
        <v>16</v>
      </c>
      <c r="C216" t="s">
        <v>83</v>
      </c>
      <c r="D216" t="s">
        <v>148</v>
      </c>
      <c r="E216" t="s">
        <v>151</v>
      </c>
      <c r="F216" t="s">
        <v>60</v>
      </c>
      <c r="G216">
        <v>17</v>
      </c>
    </row>
    <row r="217" spans="1:7" x14ac:dyDescent="0.35">
      <c r="A217" t="s">
        <v>155</v>
      </c>
      <c r="B217" t="s">
        <v>17</v>
      </c>
      <c r="C217" t="s">
        <v>84</v>
      </c>
      <c r="D217" t="s">
        <v>148</v>
      </c>
      <c r="E217" t="s">
        <v>151</v>
      </c>
      <c r="F217" t="s">
        <v>152</v>
      </c>
      <c r="G217">
        <v>1</v>
      </c>
    </row>
    <row r="218" spans="1:7" x14ac:dyDescent="0.35">
      <c r="A218" t="s">
        <v>155</v>
      </c>
      <c r="B218" t="s">
        <v>17</v>
      </c>
      <c r="C218" t="s">
        <v>84</v>
      </c>
      <c r="D218" t="s">
        <v>148</v>
      </c>
      <c r="E218" t="s">
        <v>151</v>
      </c>
      <c r="F218" t="s">
        <v>60</v>
      </c>
      <c r="G218">
        <v>31</v>
      </c>
    </row>
    <row r="219" spans="1:7" x14ac:dyDescent="0.35">
      <c r="A219" t="s">
        <v>155</v>
      </c>
      <c r="B219" t="s">
        <v>18</v>
      </c>
      <c r="C219" t="s">
        <v>85</v>
      </c>
      <c r="D219" t="s">
        <v>148</v>
      </c>
      <c r="E219" t="s">
        <v>151</v>
      </c>
      <c r="F219" t="s">
        <v>152</v>
      </c>
      <c r="G219">
        <v>10</v>
      </c>
    </row>
    <row r="220" spans="1:7" x14ac:dyDescent="0.35">
      <c r="A220" t="s">
        <v>155</v>
      </c>
      <c r="B220" t="s">
        <v>18</v>
      </c>
      <c r="C220" t="s">
        <v>85</v>
      </c>
      <c r="D220" t="s">
        <v>148</v>
      </c>
      <c r="E220" t="s">
        <v>151</v>
      </c>
      <c r="F220" t="s">
        <v>60</v>
      </c>
      <c r="G220">
        <v>15</v>
      </c>
    </row>
    <row r="221" spans="1:7" x14ac:dyDescent="0.35">
      <c r="A221" t="s">
        <v>155</v>
      </c>
      <c r="B221" t="s">
        <v>19</v>
      </c>
      <c r="C221" t="s">
        <v>86</v>
      </c>
      <c r="D221" t="s">
        <v>49</v>
      </c>
      <c r="E221" t="s">
        <v>149</v>
      </c>
      <c r="F221" t="s">
        <v>150</v>
      </c>
      <c r="G221">
        <v>11</v>
      </c>
    </row>
    <row r="222" spans="1:7" x14ac:dyDescent="0.35">
      <c r="A222" t="s">
        <v>155</v>
      </c>
      <c r="B222" t="s">
        <v>19</v>
      </c>
      <c r="C222" t="s">
        <v>86</v>
      </c>
      <c r="D222" t="s">
        <v>49</v>
      </c>
      <c r="E222" t="s">
        <v>149</v>
      </c>
      <c r="F222" t="s">
        <v>60</v>
      </c>
      <c r="G222">
        <v>203</v>
      </c>
    </row>
    <row r="223" spans="1:7" x14ac:dyDescent="0.35">
      <c r="A223" t="s">
        <v>155</v>
      </c>
      <c r="B223" t="s">
        <v>20</v>
      </c>
      <c r="C223" t="s">
        <v>87</v>
      </c>
      <c r="D223" t="s">
        <v>49</v>
      </c>
      <c r="E223" t="s">
        <v>149</v>
      </c>
      <c r="F223" t="s">
        <v>152</v>
      </c>
      <c r="G223">
        <v>1</v>
      </c>
    </row>
    <row r="224" spans="1:7" x14ac:dyDescent="0.35">
      <c r="A224" t="s">
        <v>155</v>
      </c>
      <c r="B224" t="s">
        <v>20</v>
      </c>
      <c r="C224" t="s">
        <v>87</v>
      </c>
      <c r="D224" t="s">
        <v>49</v>
      </c>
      <c r="E224" t="s">
        <v>149</v>
      </c>
      <c r="F224" t="s">
        <v>150</v>
      </c>
      <c r="G224">
        <v>8</v>
      </c>
    </row>
    <row r="225" spans="1:7" x14ac:dyDescent="0.35">
      <c r="A225" t="s">
        <v>155</v>
      </c>
      <c r="B225" t="s">
        <v>20</v>
      </c>
      <c r="C225" t="s">
        <v>87</v>
      </c>
      <c r="D225" t="s">
        <v>49</v>
      </c>
      <c r="E225" t="s">
        <v>149</v>
      </c>
      <c r="F225" t="s">
        <v>60</v>
      </c>
      <c r="G225">
        <v>69</v>
      </c>
    </row>
    <row r="226" spans="1:7" x14ac:dyDescent="0.35">
      <c r="A226" t="s">
        <v>155</v>
      </c>
      <c r="B226" t="s">
        <v>131</v>
      </c>
      <c r="C226" t="s">
        <v>132</v>
      </c>
      <c r="D226" t="s">
        <v>148</v>
      </c>
      <c r="E226" t="s">
        <v>151</v>
      </c>
      <c r="F226" t="s">
        <v>150</v>
      </c>
      <c r="G226">
        <v>5</v>
      </c>
    </row>
    <row r="227" spans="1:7" x14ac:dyDescent="0.35">
      <c r="A227" t="s">
        <v>155</v>
      </c>
      <c r="B227" t="s">
        <v>131</v>
      </c>
      <c r="C227" t="s">
        <v>132</v>
      </c>
      <c r="D227" t="s">
        <v>148</v>
      </c>
      <c r="E227" t="s">
        <v>151</v>
      </c>
      <c r="F227" t="s">
        <v>60</v>
      </c>
      <c r="G227">
        <v>32</v>
      </c>
    </row>
    <row r="228" spans="1:7" x14ac:dyDescent="0.35">
      <c r="A228" t="s">
        <v>155</v>
      </c>
      <c r="B228" t="s">
        <v>22</v>
      </c>
      <c r="C228" t="s">
        <v>88</v>
      </c>
      <c r="D228" t="s">
        <v>148</v>
      </c>
      <c r="E228" t="s">
        <v>151</v>
      </c>
      <c r="F228" t="s">
        <v>60</v>
      </c>
      <c r="G228">
        <v>13</v>
      </c>
    </row>
    <row r="229" spans="1:7" x14ac:dyDescent="0.35">
      <c r="A229" t="s">
        <v>155</v>
      </c>
      <c r="B229" t="s">
        <v>23</v>
      </c>
      <c r="C229" t="s">
        <v>89</v>
      </c>
      <c r="D229" t="s">
        <v>148</v>
      </c>
      <c r="E229" t="s">
        <v>149</v>
      </c>
      <c r="F229" t="s">
        <v>152</v>
      </c>
      <c r="G229">
        <v>31</v>
      </c>
    </row>
    <row r="230" spans="1:7" x14ac:dyDescent="0.35">
      <c r="A230" t="s">
        <v>155</v>
      </c>
      <c r="B230" t="s">
        <v>24</v>
      </c>
      <c r="C230" t="s">
        <v>90</v>
      </c>
      <c r="D230" t="s">
        <v>148</v>
      </c>
      <c r="E230" t="s">
        <v>151</v>
      </c>
      <c r="F230" t="s">
        <v>152</v>
      </c>
      <c r="G230">
        <v>1</v>
      </c>
    </row>
    <row r="231" spans="1:7" x14ac:dyDescent="0.35">
      <c r="A231" t="s">
        <v>155</v>
      </c>
      <c r="B231" t="s">
        <v>24</v>
      </c>
      <c r="C231" t="s">
        <v>90</v>
      </c>
      <c r="D231" t="s">
        <v>148</v>
      </c>
      <c r="E231" t="s">
        <v>151</v>
      </c>
      <c r="F231" t="s">
        <v>150</v>
      </c>
      <c r="G231">
        <v>6</v>
      </c>
    </row>
    <row r="232" spans="1:7" x14ac:dyDescent="0.35">
      <c r="A232" t="s">
        <v>155</v>
      </c>
      <c r="B232" t="s">
        <v>24</v>
      </c>
      <c r="C232" t="s">
        <v>90</v>
      </c>
      <c r="D232" t="s">
        <v>148</v>
      </c>
      <c r="E232" t="s">
        <v>151</v>
      </c>
      <c r="F232" t="s">
        <v>60</v>
      </c>
      <c r="G232">
        <v>30</v>
      </c>
    </row>
    <row r="233" spans="1:7" x14ac:dyDescent="0.35">
      <c r="A233" t="s">
        <v>155</v>
      </c>
      <c r="B233" t="s">
        <v>26</v>
      </c>
      <c r="C233" t="s">
        <v>93</v>
      </c>
      <c r="D233" t="s">
        <v>148</v>
      </c>
      <c r="E233" t="s">
        <v>151</v>
      </c>
      <c r="F233" t="s">
        <v>152</v>
      </c>
      <c r="G233">
        <v>3</v>
      </c>
    </row>
    <row r="234" spans="1:7" x14ac:dyDescent="0.35">
      <c r="A234" t="s">
        <v>155</v>
      </c>
      <c r="B234" t="s">
        <v>26</v>
      </c>
      <c r="C234" t="s">
        <v>93</v>
      </c>
      <c r="D234" t="s">
        <v>148</v>
      </c>
      <c r="E234" t="s">
        <v>151</v>
      </c>
      <c r="F234" t="s">
        <v>150</v>
      </c>
      <c r="G234">
        <v>2</v>
      </c>
    </row>
    <row r="235" spans="1:7" x14ac:dyDescent="0.35">
      <c r="A235" t="s">
        <v>155</v>
      </c>
      <c r="B235" t="s">
        <v>26</v>
      </c>
      <c r="C235" t="s">
        <v>93</v>
      </c>
      <c r="D235" t="s">
        <v>148</v>
      </c>
      <c r="E235" t="s">
        <v>151</v>
      </c>
      <c r="F235" t="s">
        <v>60</v>
      </c>
      <c r="G235">
        <v>49</v>
      </c>
    </row>
    <row r="236" spans="1:7" x14ac:dyDescent="0.35">
      <c r="A236" t="s">
        <v>155</v>
      </c>
      <c r="B236" t="s">
        <v>27</v>
      </c>
      <c r="C236" t="s">
        <v>94</v>
      </c>
      <c r="D236" t="s">
        <v>148</v>
      </c>
      <c r="E236" t="s">
        <v>149</v>
      </c>
      <c r="F236" t="s">
        <v>60</v>
      </c>
      <c r="G236">
        <v>39</v>
      </c>
    </row>
    <row r="237" spans="1:7" x14ac:dyDescent="0.35">
      <c r="A237" t="s">
        <v>155</v>
      </c>
      <c r="B237" t="s">
        <v>28</v>
      </c>
      <c r="C237" t="s">
        <v>95</v>
      </c>
      <c r="D237" t="s">
        <v>148</v>
      </c>
      <c r="E237" t="s">
        <v>151</v>
      </c>
      <c r="F237" t="s">
        <v>152</v>
      </c>
      <c r="G237">
        <v>1</v>
      </c>
    </row>
    <row r="238" spans="1:7" x14ac:dyDescent="0.35">
      <c r="A238" t="s">
        <v>155</v>
      </c>
      <c r="B238" t="s">
        <v>28</v>
      </c>
      <c r="C238" t="s">
        <v>95</v>
      </c>
      <c r="D238" t="s">
        <v>148</v>
      </c>
      <c r="E238" t="s">
        <v>151</v>
      </c>
      <c r="F238" t="s">
        <v>60</v>
      </c>
      <c r="G238">
        <v>18</v>
      </c>
    </row>
    <row r="239" spans="1:7" x14ac:dyDescent="0.35">
      <c r="A239" t="s">
        <v>155</v>
      </c>
      <c r="B239" t="s">
        <v>29</v>
      </c>
      <c r="C239" t="s">
        <v>96</v>
      </c>
      <c r="D239" t="s">
        <v>148</v>
      </c>
      <c r="E239" t="s">
        <v>153</v>
      </c>
      <c r="F239" t="s">
        <v>152</v>
      </c>
      <c r="G239">
        <v>3</v>
      </c>
    </row>
    <row r="240" spans="1:7" x14ac:dyDescent="0.35">
      <c r="A240" t="s">
        <v>155</v>
      </c>
      <c r="B240" t="s">
        <v>29</v>
      </c>
      <c r="C240" t="s">
        <v>96</v>
      </c>
      <c r="D240" t="s">
        <v>148</v>
      </c>
      <c r="E240" t="s">
        <v>153</v>
      </c>
      <c r="F240" t="s">
        <v>60</v>
      </c>
      <c r="G240">
        <v>8</v>
      </c>
    </row>
    <row r="241" spans="1:7" x14ac:dyDescent="0.35">
      <c r="A241" t="s">
        <v>155</v>
      </c>
      <c r="B241" t="s">
        <v>30</v>
      </c>
      <c r="C241" t="s">
        <v>97</v>
      </c>
      <c r="D241" t="s">
        <v>49</v>
      </c>
      <c r="E241" t="s">
        <v>149</v>
      </c>
      <c r="F241" t="s">
        <v>150</v>
      </c>
      <c r="G241">
        <v>5</v>
      </c>
    </row>
    <row r="242" spans="1:7" x14ac:dyDescent="0.35">
      <c r="A242" t="s">
        <v>155</v>
      </c>
      <c r="B242" t="s">
        <v>30</v>
      </c>
      <c r="C242" t="s">
        <v>97</v>
      </c>
      <c r="D242" t="s">
        <v>49</v>
      </c>
      <c r="E242" t="s">
        <v>149</v>
      </c>
      <c r="F242" t="s">
        <v>60</v>
      </c>
      <c r="G242">
        <v>62</v>
      </c>
    </row>
    <row r="243" spans="1:7" x14ac:dyDescent="0.35">
      <c r="A243" t="s">
        <v>155</v>
      </c>
      <c r="B243" t="s">
        <v>31</v>
      </c>
      <c r="C243" t="s">
        <v>98</v>
      </c>
      <c r="D243" t="s">
        <v>148</v>
      </c>
      <c r="E243" t="s">
        <v>153</v>
      </c>
      <c r="F243" t="s">
        <v>150</v>
      </c>
      <c r="G243">
        <v>4</v>
      </c>
    </row>
    <row r="244" spans="1:7" x14ac:dyDescent="0.35">
      <c r="A244" t="s">
        <v>155</v>
      </c>
      <c r="B244" t="s">
        <v>31</v>
      </c>
      <c r="C244" t="s">
        <v>98</v>
      </c>
      <c r="D244" t="s">
        <v>148</v>
      </c>
      <c r="E244" t="s">
        <v>153</v>
      </c>
      <c r="F244" t="s">
        <v>60</v>
      </c>
      <c r="G244">
        <v>17</v>
      </c>
    </row>
    <row r="245" spans="1:7" x14ac:dyDescent="0.35">
      <c r="A245" t="s">
        <v>155</v>
      </c>
      <c r="B245" t="s">
        <v>32</v>
      </c>
      <c r="C245" t="s">
        <v>114</v>
      </c>
      <c r="D245" t="s">
        <v>148</v>
      </c>
      <c r="E245" t="s">
        <v>149</v>
      </c>
      <c r="F245" t="s">
        <v>152</v>
      </c>
      <c r="G245">
        <v>1</v>
      </c>
    </row>
    <row r="246" spans="1:7" x14ac:dyDescent="0.35">
      <c r="A246" t="s">
        <v>155</v>
      </c>
      <c r="B246" t="s">
        <v>33</v>
      </c>
      <c r="C246" t="s">
        <v>99</v>
      </c>
      <c r="D246" t="s">
        <v>148</v>
      </c>
      <c r="E246" t="s">
        <v>153</v>
      </c>
      <c r="F246" t="s">
        <v>152</v>
      </c>
      <c r="G246">
        <v>1</v>
      </c>
    </row>
    <row r="247" spans="1:7" x14ac:dyDescent="0.35">
      <c r="A247" t="s">
        <v>155</v>
      </c>
      <c r="B247" t="s">
        <v>33</v>
      </c>
      <c r="C247" t="s">
        <v>99</v>
      </c>
      <c r="D247" t="s">
        <v>148</v>
      </c>
      <c r="E247" t="s">
        <v>153</v>
      </c>
      <c r="F247" t="s">
        <v>150</v>
      </c>
      <c r="G247">
        <v>3</v>
      </c>
    </row>
    <row r="248" spans="1:7" x14ac:dyDescent="0.35">
      <c r="A248" t="s">
        <v>155</v>
      </c>
      <c r="B248" t="s">
        <v>33</v>
      </c>
      <c r="C248" t="s">
        <v>99</v>
      </c>
      <c r="D248" t="s">
        <v>148</v>
      </c>
      <c r="E248" t="s">
        <v>153</v>
      </c>
      <c r="F248" t="s">
        <v>60</v>
      </c>
      <c r="G248">
        <v>14</v>
      </c>
    </row>
    <row r="249" spans="1:7" x14ac:dyDescent="0.35">
      <c r="A249" t="s">
        <v>155</v>
      </c>
      <c r="B249" t="s">
        <v>34</v>
      </c>
      <c r="C249" t="s">
        <v>100</v>
      </c>
      <c r="D249" t="s">
        <v>148</v>
      </c>
      <c r="E249" t="s">
        <v>151</v>
      </c>
      <c r="F249" t="s">
        <v>60</v>
      </c>
      <c r="G249">
        <v>16</v>
      </c>
    </row>
    <row r="250" spans="1:7" x14ac:dyDescent="0.35">
      <c r="A250" t="s">
        <v>155</v>
      </c>
      <c r="B250" t="s">
        <v>35</v>
      </c>
      <c r="C250" t="s">
        <v>101</v>
      </c>
      <c r="D250" t="s">
        <v>148</v>
      </c>
      <c r="E250" t="s">
        <v>153</v>
      </c>
      <c r="F250" t="s">
        <v>60</v>
      </c>
      <c r="G250">
        <v>9</v>
      </c>
    </row>
    <row r="251" spans="1:7" x14ac:dyDescent="0.35">
      <c r="A251" t="s">
        <v>155</v>
      </c>
      <c r="B251" t="s">
        <v>36</v>
      </c>
      <c r="C251" t="s">
        <v>102</v>
      </c>
      <c r="D251" t="s">
        <v>148</v>
      </c>
      <c r="E251" t="s">
        <v>149</v>
      </c>
      <c r="F251" t="s">
        <v>150</v>
      </c>
      <c r="G251">
        <v>3</v>
      </c>
    </row>
    <row r="252" spans="1:7" x14ac:dyDescent="0.35">
      <c r="A252" t="s">
        <v>155</v>
      </c>
      <c r="B252" t="s">
        <v>36</v>
      </c>
      <c r="C252" t="s">
        <v>102</v>
      </c>
      <c r="D252" t="s">
        <v>148</v>
      </c>
      <c r="E252" t="s">
        <v>149</v>
      </c>
      <c r="F252" t="s">
        <v>60</v>
      </c>
      <c r="G252">
        <v>16</v>
      </c>
    </row>
    <row r="253" spans="1:7" x14ac:dyDescent="0.35">
      <c r="A253" t="s">
        <v>155</v>
      </c>
      <c r="B253" t="s">
        <v>37</v>
      </c>
      <c r="C253" t="s">
        <v>103</v>
      </c>
      <c r="D253" t="s">
        <v>148</v>
      </c>
      <c r="E253" t="s">
        <v>153</v>
      </c>
      <c r="F253" t="s">
        <v>152</v>
      </c>
      <c r="G253">
        <v>1</v>
      </c>
    </row>
    <row r="254" spans="1:7" x14ac:dyDescent="0.35">
      <c r="A254" t="s">
        <v>155</v>
      </c>
      <c r="B254" t="s">
        <v>37</v>
      </c>
      <c r="C254" t="s">
        <v>103</v>
      </c>
      <c r="D254" t="s">
        <v>148</v>
      </c>
      <c r="E254" t="s">
        <v>153</v>
      </c>
      <c r="F254" t="s">
        <v>150</v>
      </c>
      <c r="G254">
        <v>1</v>
      </c>
    </row>
    <row r="255" spans="1:7" x14ac:dyDescent="0.35">
      <c r="A255" t="s">
        <v>155</v>
      </c>
      <c r="B255" t="s">
        <v>37</v>
      </c>
      <c r="C255" t="s">
        <v>103</v>
      </c>
      <c r="D255" t="s">
        <v>148</v>
      </c>
      <c r="E255" t="s">
        <v>153</v>
      </c>
      <c r="F255" t="s">
        <v>60</v>
      </c>
      <c r="G255">
        <v>10</v>
      </c>
    </row>
    <row r="256" spans="1:7" x14ac:dyDescent="0.35">
      <c r="A256" t="s">
        <v>155</v>
      </c>
      <c r="B256" t="s">
        <v>38</v>
      </c>
      <c r="C256" t="s">
        <v>104</v>
      </c>
      <c r="D256" t="s">
        <v>148</v>
      </c>
      <c r="E256" t="s">
        <v>153</v>
      </c>
      <c r="F256" t="s">
        <v>152</v>
      </c>
      <c r="G256">
        <v>1</v>
      </c>
    </row>
    <row r="257" spans="1:7" x14ac:dyDescent="0.35">
      <c r="A257" t="s">
        <v>155</v>
      </c>
      <c r="B257" t="s">
        <v>38</v>
      </c>
      <c r="C257" t="s">
        <v>104</v>
      </c>
      <c r="D257" t="s">
        <v>148</v>
      </c>
      <c r="E257" t="s">
        <v>153</v>
      </c>
      <c r="F257" t="s">
        <v>60</v>
      </c>
      <c r="G257">
        <v>2</v>
      </c>
    </row>
    <row r="258" spans="1:7" x14ac:dyDescent="0.35">
      <c r="A258" t="s">
        <v>155</v>
      </c>
      <c r="B258" t="s">
        <v>39</v>
      </c>
      <c r="C258" t="s">
        <v>105</v>
      </c>
      <c r="D258" t="s">
        <v>49</v>
      </c>
      <c r="E258" t="s">
        <v>149</v>
      </c>
      <c r="F258" t="s">
        <v>60</v>
      </c>
      <c r="G258">
        <v>23</v>
      </c>
    </row>
    <row r="259" spans="1:7" x14ac:dyDescent="0.35">
      <c r="A259" t="s">
        <v>155</v>
      </c>
      <c r="B259" t="s">
        <v>40</v>
      </c>
      <c r="C259" t="s">
        <v>106</v>
      </c>
      <c r="D259" t="s">
        <v>148</v>
      </c>
      <c r="E259" t="s">
        <v>151</v>
      </c>
      <c r="F259" t="s">
        <v>150</v>
      </c>
      <c r="G259">
        <v>3</v>
      </c>
    </row>
    <row r="260" spans="1:7" x14ac:dyDescent="0.35">
      <c r="A260" t="s">
        <v>155</v>
      </c>
      <c r="B260" t="s">
        <v>40</v>
      </c>
      <c r="C260" t="s">
        <v>106</v>
      </c>
      <c r="D260" t="s">
        <v>148</v>
      </c>
      <c r="E260" t="s">
        <v>151</v>
      </c>
      <c r="F260" t="s">
        <v>60</v>
      </c>
      <c r="G260">
        <v>23</v>
      </c>
    </row>
    <row r="261" spans="1:7" x14ac:dyDescent="0.35">
      <c r="A261" t="s">
        <v>155</v>
      </c>
      <c r="B261" t="s">
        <v>41</v>
      </c>
      <c r="C261" t="s">
        <v>107</v>
      </c>
      <c r="D261" t="s">
        <v>148</v>
      </c>
      <c r="E261" t="s">
        <v>153</v>
      </c>
      <c r="F261" t="s">
        <v>152</v>
      </c>
      <c r="G261">
        <v>1</v>
      </c>
    </row>
    <row r="262" spans="1:7" x14ac:dyDescent="0.35">
      <c r="A262" t="s">
        <v>155</v>
      </c>
      <c r="B262" t="s">
        <v>41</v>
      </c>
      <c r="C262" t="s">
        <v>107</v>
      </c>
      <c r="D262" t="s">
        <v>148</v>
      </c>
      <c r="E262" t="s">
        <v>153</v>
      </c>
      <c r="F262" t="s">
        <v>150</v>
      </c>
      <c r="G262">
        <v>1</v>
      </c>
    </row>
    <row r="263" spans="1:7" x14ac:dyDescent="0.35">
      <c r="A263" t="s">
        <v>155</v>
      </c>
      <c r="B263" t="s">
        <v>41</v>
      </c>
      <c r="C263" t="s">
        <v>107</v>
      </c>
      <c r="D263" t="s">
        <v>148</v>
      </c>
      <c r="E263" t="s">
        <v>153</v>
      </c>
      <c r="F263" t="s">
        <v>60</v>
      </c>
      <c r="G263">
        <v>8</v>
      </c>
    </row>
    <row r="264" spans="1:7" x14ac:dyDescent="0.35">
      <c r="A264" t="s">
        <v>155</v>
      </c>
      <c r="B264" t="s">
        <v>42</v>
      </c>
      <c r="C264" t="s">
        <v>108</v>
      </c>
      <c r="D264" t="s">
        <v>148</v>
      </c>
      <c r="E264" t="s">
        <v>149</v>
      </c>
      <c r="F264" t="s">
        <v>150</v>
      </c>
      <c r="G264">
        <v>3</v>
      </c>
    </row>
    <row r="265" spans="1:7" x14ac:dyDescent="0.35">
      <c r="A265" t="s">
        <v>155</v>
      </c>
      <c r="B265" t="s">
        <v>42</v>
      </c>
      <c r="C265" t="s">
        <v>108</v>
      </c>
      <c r="D265" t="s">
        <v>148</v>
      </c>
      <c r="E265" t="s">
        <v>149</v>
      </c>
      <c r="F265" t="s">
        <v>60</v>
      </c>
      <c r="G265">
        <v>25</v>
      </c>
    </row>
    <row r="266" spans="1:7" x14ac:dyDescent="0.35">
      <c r="A266" t="s">
        <v>155</v>
      </c>
      <c r="B266" t="s">
        <v>43</v>
      </c>
      <c r="C266" t="s">
        <v>109</v>
      </c>
      <c r="D266" t="s">
        <v>49</v>
      </c>
      <c r="E266" t="s">
        <v>149</v>
      </c>
      <c r="F266" t="s">
        <v>152</v>
      </c>
      <c r="G266">
        <v>3</v>
      </c>
    </row>
    <row r="267" spans="1:7" x14ac:dyDescent="0.35">
      <c r="A267" t="s">
        <v>155</v>
      </c>
      <c r="B267" t="s">
        <v>43</v>
      </c>
      <c r="C267" t="s">
        <v>109</v>
      </c>
      <c r="D267" t="s">
        <v>49</v>
      </c>
      <c r="E267" t="s">
        <v>149</v>
      </c>
      <c r="F267" t="s">
        <v>150</v>
      </c>
      <c r="G267">
        <v>1</v>
      </c>
    </row>
    <row r="268" spans="1:7" x14ac:dyDescent="0.35">
      <c r="A268" t="s">
        <v>155</v>
      </c>
      <c r="B268" t="s">
        <v>43</v>
      </c>
      <c r="C268" t="s">
        <v>109</v>
      </c>
      <c r="D268" t="s">
        <v>49</v>
      </c>
      <c r="E268" t="s">
        <v>149</v>
      </c>
      <c r="F268" t="s">
        <v>60</v>
      </c>
      <c r="G268">
        <v>36</v>
      </c>
    </row>
    <row r="269" spans="1:7" x14ac:dyDescent="0.35">
      <c r="A269" t="s">
        <v>155</v>
      </c>
      <c r="B269" t="s">
        <v>44</v>
      </c>
      <c r="C269" t="s">
        <v>110</v>
      </c>
      <c r="D269" t="s">
        <v>148</v>
      </c>
      <c r="E269" t="s">
        <v>151</v>
      </c>
      <c r="F269" t="s">
        <v>152</v>
      </c>
      <c r="G269">
        <v>1</v>
      </c>
    </row>
    <row r="270" spans="1:7" x14ac:dyDescent="0.35">
      <c r="A270" t="s">
        <v>155</v>
      </c>
      <c r="B270" t="s">
        <v>44</v>
      </c>
      <c r="C270" t="s">
        <v>110</v>
      </c>
      <c r="D270" t="s">
        <v>148</v>
      </c>
      <c r="E270" t="s">
        <v>151</v>
      </c>
      <c r="F270" t="s">
        <v>60</v>
      </c>
      <c r="G270">
        <v>9</v>
      </c>
    </row>
    <row r="271" spans="1:7" x14ac:dyDescent="0.35">
      <c r="A271" t="s">
        <v>155</v>
      </c>
      <c r="B271" t="s">
        <v>45</v>
      </c>
      <c r="C271" t="s">
        <v>111</v>
      </c>
      <c r="D271" t="s">
        <v>49</v>
      </c>
      <c r="E271" t="s">
        <v>149</v>
      </c>
      <c r="F271" t="s">
        <v>60</v>
      </c>
      <c r="G271">
        <v>45</v>
      </c>
    </row>
    <row r="272" spans="1:7" x14ac:dyDescent="0.35">
      <c r="A272" t="s">
        <v>155</v>
      </c>
      <c r="B272" t="s">
        <v>46</v>
      </c>
      <c r="C272" t="s">
        <v>112</v>
      </c>
      <c r="D272" t="s">
        <v>148</v>
      </c>
      <c r="E272" t="s">
        <v>151</v>
      </c>
      <c r="F272" t="s">
        <v>152</v>
      </c>
      <c r="G272">
        <v>18</v>
      </c>
    </row>
    <row r="273" spans="1:7" x14ac:dyDescent="0.35">
      <c r="A273" t="s">
        <v>155</v>
      </c>
      <c r="B273" t="s">
        <v>46</v>
      </c>
      <c r="C273" t="s">
        <v>112</v>
      </c>
      <c r="D273" t="s">
        <v>148</v>
      </c>
      <c r="E273" t="s">
        <v>151</v>
      </c>
      <c r="F273" t="s">
        <v>60</v>
      </c>
      <c r="G273">
        <v>4</v>
      </c>
    </row>
    <row r="274" spans="1:7" x14ac:dyDescent="0.35">
      <c r="A274" t="s">
        <v>155</v>
      </c>
      <c r="B274" t="s">
        <v>47</v>
      </c>
      <c r="C274" t="s">
        <v>113</v>
      </c>
      <c r="D274" t="s">
        <v>49</v>
      </c>
      <c r="E274" t="s">
        <v>149</v>
      </c>
      <c r="F274" t="s">
        <v>152</v>
      </c>
      <c r="G274">
        <v>4</v>
      </c>
    </row>
    <row r="275" spans="1:7" x14ac:dyDescent="0.35">
      <c r="A275" t="s">
        <v>155</v>
      </c>
      <c r="B275" t="s">
        <v>47</v>
      </c>
      <c r="C275" t="s">
        <v>113</v>
      </c>
      <c r="D275" t="s">
        <v>49</v>
      </c>
      <c r="E275" t="s">
        <v>149</v>
      </c>
      <c r="F275" t="s">
        <v>150</v>
      </c>
      <c r="G275">
        <v>6</v>
      </c>
    </row>
    <row r="276" spans="1:7" x14ac:dyDescent="0.35">
      <c r="A276" t="s">
        <v>155</v>
      </c>
      <c r="B276" t="s">
        <v>47</v>
      </c>
      <c r="C276" t="s">
        <v>113</v>
      </c>
      <c r="D276" t="s">
        <v>49</v>
      </c>
      <c r="E276" t="s">
        <v>149</v>
      </c>
      <c r="F276" t="s">
        <v>60</v>
      </c>
      <c r="G276">
        <v>57</v>
      </c>
    </row>
    <row r="277" spans="1:7" x14ac:dyDescent="0.35">
      <c r="A277" t="s">
        <v>156</v>
      </c>
      <c r="B277" t="s">
        <v>4</v>
      </c>
      <c r="C277" t="s">
        <v>70</v>
      </c>
      <c r="D277" t="s">
        <v>148</v>
      </c>
      <c r="E277" t="s">
        <v>149</v>
      </c>
      <c r="F277" t="s">
        <v>66</v>
      </c>
      <c r="G277">
        <v>2</v>
      </c>
    </row>
    <row r="278" spans="1:7" x14ac:dyDescent="0.35">
      <c r="A278" t="s">
        <v>156</v>
      </c>
      <c r="B278" t="s">
        <v>4</v>
      </c>
      <c r="C278" t="s">
        <v>70</v>
      </c>
      <c r="D278" t="s">
        <v>148</v>
      </c>
      <c r="E278" t="s">
        <v>149</v>
      </c>
      <c r="F278" t="s">
        <v>67</v>
      </c>
      <c r="G278">
        <v>36</v>
      </c>
    </row>
    <row r="279" spans="1:7" x14ac:dyDescent="0.35">
      <c r="A279" t="s">
        <v>156</v>
      </c>
      <c r="B279" t="s">
        <v>5</v>
      </c>
      <c r="C279" t="s">
        <v>71</v>
      </c>
      <c r="D279" t="s">
        <v>148</v>
      </c>
      <c r="E279" t="s">
        <v>151</v>
      </c>
      <c r="F279" t="s">
        <v>66</v>
      </c>
      <c r="G279">
        <v>6</v>
      </c>
    </row>
    <row r="280" spans="1:7" x14ac:dyDescent="0.35">
      <c r="A280" t="s">
        <v>156</v>
      </c>
      <c r="B280" t="s">
        <v>5</v>
      </c>
      <c r="C280" t="s">
        <v>71</v>
      </c>
      <c r="D280" t="s">
        <v>148</v>
      </c>
      <c r="E280" t="s">
        <v>151</v>
      </c>
      <c r="F280" t="s">
        <v>67</v>
      </c>
      <c r="G280">
        <v>11</v>
      </c>
    </row>
    <row r="281" spans="1:7" x14ac:dyDescent="0.35">
      <c r="A281" t="s">
        <v>156</v>
      </c>
      <c r="B281" t="s">
        <v>6</v>
      </c>
      <c r="C281" t="s">
        <v>72</v>
      </c>
      <c r="D281" t="s">
        <v>148</v>
      </c>
      <c r="E281" t="s">
        <v>149</v>
      </c>
      <c r="F281" t="s">
        <v>67</v>
      </c>
      <c r="G281">
        <v>20</v>
      </c>
    </row>
    <row r="282" spans="1:7" x14ac:dyDescent="0.35">
      <c r="A282" t="s">
        <v>156</v>
      </c>
      <c r="B282" t="s">
        <v>7</v>
      </c>
      <c r="C282" t="s">
        <v>73</v>
      </c>
      <c r="D282" t="s">
        <v>148</v>
      </c>
      <c r="E282" t="s">
        <v>151</v>
      </c>
      <c r="F282" t="s">
        <v>65</v>
      </c>
      <c r="G282">
        <v>4</v>
      </c>
    </row>
    <row r="283" spans="1:7" x14ac:dyDescent="0.35">
      <c r="A283" t="s">
        <v>156</v>
      </c>
      <c r="B283" t="s">
        <v>7</v>
      </c>
      <c r="C283" t="s">
        <v>73</v>
      </c>
      <c r="D283" t="s">
        <v>148</v>
      </c>
      <c r="E283" t="s">
        <v>151</v>
      </c>
      <c r="F283" t="s">
        <v>66</v>
      </c>
      <c r="G283">
        <v>3</v>
      </c>
    </row>
    <row r="284" spans="1:7" x14ac:dyDescent="0.35">
      <c r="A284" t="s">
        <v>156</v>
      </c>
      <c r="B284" t="s">
        <v>7</v>
      </c>
      <c r="C284" t="s">
        <v>73</v>
      </c>
      <c r="D284" t="s">
        <v>148</v>
      </c>
      <c r="E284" t="s">
        <v>151</v>
      </c>
      <c r="F284" t="s">
        <v>67</v>
      </c>
      <c r="G284">
        <v>14</v>
      </c>
    </row>
    <row r="285" spans="1:7" x14ac:dyDescent="0.35">
      <c r="A285" t="s">
        <v>156</v>
      </c>
      <c r="B285" t="s">
        <v>8</v>
      </c>
      <c r="C285" t="s">
        <v>74</v>
      </c>
      <c r="D285" t="s">
        <v>148</v>
      </c>
      <c r="E285" t="s">
        <v>153</v>
      </c>
      <c r="F285" t="s">
        <v>65</v>
      </c>
      <c r="G285">
        <v>2</v>
      </c>
    </row>
    <row r="286" spans="1:7" x14ac:dyDescent="0.35">
      <c r="A286" t="s">
        <v>156</v>
      </c>
      <c r="B286" t="s">
        <v>8</v>
      </c>
      <c r="C286" t="s">
        <v>74</v>
      </c>
      <c r="D286" t="s">
        <v>148</v>
      </c>
      <c r="E286" t="s">
        <v>153</v>
      </c>
      <c r="F286" t="s">
        <v>66</v>
      </c>
      <c r="G286">
        <v>6</v>
      </c>
    </row>
    <row r="287" spans="1:7" x14ac:dyDescent="0.35">
      <c r="A287" t="s">
        <v>156</v>
      </c>
      <c r="B287" t="s">
        <v>8</v>
      </c>
      <c r="C287" t="s">
        <v>74</v>
      </c>
      <c r="D287" t="s">
        <v>148</v>
      </c>
      <c r="E287" t="s">
        <v>153</v>
      </c>
      <c r="F287" t="s">
        <v>67</v>
      </c>
      <c r="G287">
        <v>12</v>
      </c>
    </row>
    <row r="288" spans="1:7" x14ac:dyDescent="0.35">
      <c r="A288" t="s">
        <v>156</v>
      </c>
      <c r="B288" t="s">
        <v>9</v>
      </c>
      <c r="C288" t="s">
        <v>75</v>
      </c>
      <c r="D288" t="s">
        <v>148</v>
      </c>
      <c r="E288" t="s">
        <v>151</v>
      </c>
      <c r="F288" t="s">
        <v>65</v>
      </c>
      <c r="G288">
        <v>2</v>
      </c>
    </row>
    <row r="289" spans="1:7" x14ac:dyDescent="0.35">
      <c r="A289" t="s">
        <v>156</v>
      </c>
      <c r="B289" t="s">
        <v>9</v>
      </c>
      <c r="C289" t="s">
        <v>75</v>
      </c>
      <c r="D289" t="s">
        <v>148</v>
      </c>
      <c r="E289" t="s">
        <v>151</v>
      </c>
      <c r="F289" t="s">
        <v>66</v>
      </c>
      <c r="G289">
        <v>1</v>
      </c>
    </row>
    <row r="290" spans="1:7" x14ac:dyDescent="0.35">
      <c r="A290" t="s">
        <v>156</v>
      </c>
      <c r="B290" t="s">
        <v>9</v>
      </c>
      <c r="C290" t="s">
        <v>75</v>
      </c>
      <c r="D290" t="s">
        <v>148</v>
      </c>
      <c r="E290" t="s">
        <v>151</v>
      </c>
      <c r="F290" t="s">
        <v>67</v>
      </c>
      <c r="G290">
        <v>22</v>
      </c>
    </row>
    <row r="291" spans="1:7" x14ac:dyDescent="0.35">
      <c r="A291" t="s">
        <v>156</v>
      </c>
      <c r="B291" t="s">
        <v>10</v>
      </c>
      <c r="C291" t="s">
        <v>76</v>
      </c>
      <c r="D291" t="s">
        <v>148</v>
      </c>
      <c r="E291" t="s">
        <v>149</v>
      </c>
      <c r="F291" t="s">
        <v>66</v>
      </c>
      <c r="G291">
        <v>3</v>
      </c>
    </row>
    <row r="292" spans="1:7" x14ac:dyDescent="0.35">
      <c r="A292" t="s">
        <v>156</v>
      </c>
      <c r="B292" t="s">
        <v>10</v>
      </c>
      <c r="C292" t="s">
        <v>76</v>
      </c>
      <c r="D292" t="s">
        <v>148</v>
      </c>
      <c r="E292" t="s">
        <v>149</v>
      </c>
      <c r="F292" t="s">
        <v>67</v>
      </c>
      <c r="G292">
        <v>32</v>
      </c>
    </row>
    <row r="293" spans="1:7" x14ac:dyDescent="0.35">
      <c r="A293" t="s">
        <v>156</v>
      </c>
      <c r="B293" t="s">
        <v>11</v>
      </c>
      <c r="C293" t="s">
        <v>77</v>
      </c>
      <c r="D293" t="s">
        <v>148</v>
      </c>
      <c r="E293" t="s">
        <v>153</v>
      </c>
      <c r="F293" t="s">
        <v>65</v>
      </c>
      <c r="G293">
        <v>5</v>
      </c>
    </row>
    <row r="294" spans="1:7" x14ac:dyDescent="0.35">
      <c r="A294" t="s">
        <v>156</v>
      </c>
      <c r="B294" t="s">
        <v>11</v>
      </c>
      <c r="C294" t="s">
        <v>77</v>
      </c>
      <c r="D294" t="s">
        <v>148</v>
      </c>
      <c r="E294" t="s">
        <v>153</v>
      </c>
      <c r="F294" t="s">
        <v>67</v>
      </c>
      <c r="G294">
        <v>8</v>
      </c>
    </row>
    <row r="295" spans="1:7" x14ac:dyDescent="0.35">
      <c r="A295" t="s">
        <v>156</v>
      </c>
      <c r="B295" t="s">
        <v>12</v>
      </c>
      <c r="C295" t="s">
        <v>78</v>
      </c>
      <c r="D295" t="s">
        <v>148</v>
      </c>
      <c r="E295" t="s">
        <v>153</v>
      </c>
      <c r="F295" t="s">
        <v>67</v>
      </c>
      <c r="G295">
        <v>15</v>
      </c>
    </row>
    <row r="296" spans="1:7" x14ac:dyDescent="0.35">
      <c r="A296" t="s">
        <v>156</v>
      </c>
      <c r="B296" t="s">
        <v>13</v>
      </c>
      <c r="C296" t="s">
        <v>79</v>
      </c>
      <c r="D296" t="s">
        <v>148</v>
      </c>
      <c r="E296" t="s">
        <v>151</v>
      </c>
      <c r="F296" t="s">
        <v>66</v>
      </c>
      <c r="G296">
        <v>1</v>
      </c>
    </row>
    <row r="297" spans="1:7" x14ac:dyDescent="0.35">
      <c r="A297" t="s">
        <v>156</v>
      </c>
      <c r="B297" t="s">
        <v>13</v>
      </c>
      <c r="C297" t="s">
        <v>79</v>
      </c>
      <c r="D297" t="s">
        <v>148</v>
      </c>
      <c r="E297" t="s">
        <v>151</v>
      </c>
      <c r="F297" t="s">
        <v>67</v>
      </c>
      <c r="G297">
        <v>27</v>
      </c>
    </row>
    <row r="298" spans="1:7" x14ac:dyDescent="0.35">
      <c r="A298" t="s">
        <v>156</v>
      </c>
      <c r="B298" t="s">
        <v>14</v>
      </c>
      <c r="C298" t="s">
        <v>80</v>
      </c>
      <c r="D298" t="s">
        <v>148</v>
      </c>
      <c r="E298" t="s">
        <v>153</v>
      </c>
      <c r="F298" t="s">
        <v>66</v>
      </c>
      <c r="G298">
        <v>5</v>
      </c>
    </row>
    <row r="299" spans="1:7" x14ac:dyDescent="0.35">
      <c r="A299" t="s">
        <v>156</v>
      </c>
      <c r="B299" t="s">
        <v>14</v>
      </c>
      <c r="C299" t="s">
        <v>80</v>
      </c>
      <c r="D299" t="s">
        <v>148</v>
      </c>
      <c r="E299" t="s">
        <v>153</v>
      </c>
      <c r="F299" t="s">
        <v>67</v>
      </c>
      <c r="G299">
        <v>54</v>
      </c>
    </row>
    <row r="300" spans="1:7" x14ac:dyDescent="0.35">
      <c r="A300" t="s">
        <v>156</v>
      </c>
      <c r="B300" t="s">
        <v>63</v>
      </c>
      <c r="C300" t="s">
        <v>81</v>
      </c>
      <c r="D300" t="s">
        <v>148</v>
      </c>
      <c r="E300" t="s">
        <v>151</v>
      </c>
      <c r="F300" t="s">
        <v>66</v>
      </c>
      <c r="G300">
        <v>7</v>
      </c>
    </row>
    <row r="301" spans="1:7" x14ac:dyDescent="0.35">
      <c r="A301" t="s">
        <v>156</v>
      </c>
      <c r="B301" t="s">
        <v>63</v>
      </c>
      <c r="C301" t="s">
        <v>81</v>
      </c>
      <c r="D301" t="s">
        <v>148</v>
      </c>
      <c r="E301" t="s">
        <v>151</v>
      </c>
      <c r="F301" t="s">
        <v>67</v>
      </c>
      <c r="G301">
        <v>36</v>
      </c>
    </row>
    <row r="302" spans="1:7" x14ac:dyDescent="0.35">
      <c r="A302" t="s">
        <v>156</v>
      </c>
      <c r="B302" t="s">
        <v>15</v>
      </c>
      <c r="C302" t="s">
        <v>82</v>
      </c>
      <c r="D302" t="s">
        <v>148</v>
      </c>
      <c r="E302" t="s">
        <v>153</v>
      </c>
      <c r="F302" t="s">
        <v>67</v>
      </c>
      <c r="G302">
        <v>20</v>
      </c>
    </row>
    <row r="303" spans="1:7" x14ac:dyDescent="0.35">
      <c r="A303" t="s">
        <v>156</v>
      </c>
      <c r="B303" t="s">
        <v>16</v>
      </c>
      <c r="C303" t="s">
        <v>83</v>
      </c>
      <c r="D303" t="s">
        <v>148</v>
      </c>
      <c r="E303" t="s">
        <v>151</v>
      </c>
      <c r="F303" t="s">
        <v>67</v>
      </c>
      <c r="G303">
        <v>25</v>
      </c>
    </row>
    <row r="304" spans="1:7" x14ac:dyDescent="0.35">
      <c r="A304" t="s">
        <v>156</v>
      </c>
      <c r="B304" t="s">
        <v>17</v>
      </c>
      <c r="C304" t="s">
        <v>84</v>
      </c>
      <c r="D304" t="s">
        <v>148</v>
      </c>
      <c r="E304" t="s">
        <v>151</v>
      </c>
      <c r="F304" t="s">
        <v>67</v>
      </c>
      <c r="G304">
        <v>39</v>
      </c>
    </row>
    <row r="305" spans="1:7" x14ac:dyDescent="0.35">
      <c r="A305" t="s">
        <v>156</v>
      </c>
      <c r="B305" t="s">
        <v>18</v>
      </c>
      <c r="C305" t="s">
        <v>85</v>
      </c>
      <c r="D305" t="s">
        <v>148</v>
      </c>
      <c r="E305" t="s">
        <v>151</v>
      </c>
      <c r="F305" t="s">
        <v>66</v>
      </c>
      <c r="G305">
        <v>2</v>
      </c>
    </row>
    <row r="306" spans="1:7" x14ac:dyDescent="0.35">
      <c r="A306" t="s">
        <v>156</v>
      </c>
      <c r="B306" t="s">
        <v>18</v>
      </c>
      <c r="C306" t="s">
        <v>85</v>
      </c>
      <c r="D306" t="s">
        <v>148</v>
      </c>
      <c r="E306" t="s">
        <v>151</v>
      </c>
      <c r="F306" t="s">
        <v>67</v>
      </c>
      <c r="G306">
        <v>18</v>
      </c>
    </row>
    <row r="307" spans="1:7" x14ac:dyDescent="0.35">
      <c r="A307" t="s">
        <v>156</v>
      </c>
      <c r="B307" t="s">
        <v>19</v>
      </c>
      <c r="C307" t="s">
        <v>86</v>
      </c>
      <c r="D307" t="s">
        <v>49</v>
      </c>
      <c r="E307" t="s">
        <v>149</v>
      </c>
      <c r="F307" t="s">
        <v>66</v>
      </c>
      <c r="G307">
        <v>93</v>
      </c>
    </row>
    <row r="308" spans="1:7" x14ac:dyDescent="0.35">
      <c r="A308" t="s">
        <v>156</v>
      </c>
      <c r="B308" t="s">
        <v>19</v>
      </c>
      <c r="C308" t="s">
        <v>86</v>
      </c>
      <c r="D308" t="s">
        <v>49</v>
      </c>
      <c r="E308" t="s">
        <v>149</v>
      </c>
      <c r="F308" t="s">
        <v>67</v>
      </c>
      <c r="G308">
        <v>75</v>
      </c>
    </row>
    <row r="309" spans="1:7" x14ac:dyDescent="0.35">
      <c r="A309" t="s">
        <v>156</v>
      </c>
      <c r="B309" t="s">
        <v>20</v>
      </c>
      <c r="C309" t="s">
        <v>87</v>
      </c>
      <c r="D309" t="s">
        <v>49</v>
      </c>
      <c r="E309" t="s">
        <v>149</v>
      </c>
      <c r="F309" t="s">
        <v>65</v>
      </c>
      <c r="G309">
        <v>5</v>
      </c>
    </row>
    <row r="310" spans="1:7" x14ac:dyDescent="0.35">
      <c r="A310" t="s">
        <v>156</v>
      </c>
      <c r="B310" t="s">
        <v>20</v>
      </c>
      <c r="C310" t="s">
        <v>87</v>
      </c>
      <c r="D310" t="s">
        <v>49</v>
      </c>
      <c r="E310" t="s">
        <v>149</v>
      </c>
      <c r="F310" t="s">
        <v>66</v>
      </c>
      <c r="G310">
        <v>5</v>
      </c>
    </row>
    <row r="311" spans="1:7" x14ac:dyDescent="0.35">
      <c r="A311" t="s">
        <v>156</v>
      </c>
      <c r="B311" t="s">
        <v>20</v>
      </c>
      <c r="C311" t="s">
        <v>87</v>
      </c>
      <c r="D311" t="s">
        <v>49</v>
      </c>
      <c r="E311" t="s">
        <v>149</v>
      </c>
      <c r="F311" t="s">
        <v>67</v>
      </c>
      <c r="G311">
        <v>52</v>
      </c>
    </row>
    <row r="312" spans="1:7" x14ac:dyDescent="0.35">
      <c r="A312" t="s">
        <v>156</v>
      </c>
      <c r="B312" t="s">
        <v>131</v>
      </c>
      <c r="C312" t="s">
        <v>132</v>
      </c>
      <c r="D312" t="s">
        <v>148</v>
      </c>
      <c r="E312" t="s">
        <v>151</v>
      </c>
      <c r="F312" t="s">
        <v>65</v>
      </c>
      <c r="G312">
        <v>3</v>
      </c>
    </row>
    <row r="313" spans="1:7" x14ac:dyDescent="0.35">
      <c r="A313" t="s">
        <v>156</v>
      </c>
      <c r="B313" t="s">
        <v>131</v>
      </c>
      <c r="C313" t="s">
        <v>132</v>
      </c>
      <c r="D313" t="s">
        <v>148</v>
      </c>
      <c r="E313" t="s">
        <v>151</v>
      </c>
      <c r="F313" t="s">
        <v>66</v>
      </c>
      <c r="G313">
        <v>26</v>
      </c>
    </row>
    <row r="314" spans="1:7" x14ac:dyDescent="0.35">
      <c r="A314" t="s">
        <v>156</v>
      </c>
      <c r="B314" t="s">
        <v>131</v>
      </c>
      <c r="C314" t="s">
        <v>132</v>
      </c>
      <c r="D314" t="s">
        <v>148</v>
      </c>
      <c r="E314" t="s">
        <v>151</v>
      </c>
      <c r="F314" t="s">
        <v>67</v>
      </c>
      <c r="G314">
        <v>22</v>
      </c>
    </row>
    <row r="315" spans="1:7" x14ac:dyDescent="0.35">
      <c r="A315" t="s">
        <v>156</v>
      </c>
      <c r="B315" t="s">
        <v>22</v>
      </c>
      <c r="C315" t="s">
        <v>88</v>
      </c>
      <c r="D315" t="s">
        <v>148</v>
      </c>
      <c r="E315" t="s">
        <v>151</v>
      </c>
      <c r="F315" t="s">
        <v>65</v>
      </c>
      <c r="G315">
        <v>1</v>
      </c>
    </row>
    <row r="316" spans="1:7" x14ac:dyDescent="0.35">
      <c r="A316" t="s">
        <v>156</v>
      </c>
      <c r="B316" t="s">
        <v>22</v>
      </c>
      <c r="C316" t="s">
        <v>88</v>
      </c>
      <c r="D316" t="s">
        <v>148</v>
      </c>
      <c r="E316" t="s">
        <v>151</v>
      </c>
      <c r="F316" t="s">
        <v>66</v>
      </c>
      <c r="G316">
        <v>2</v>
      </c>
    </row>
    <row r="317" spans="1:7" x14ac:dyDescent="0.35">
      <c r="A317" t="s">
        <v>156</v>
      </c>
      <c r="B317" t="s">
        <v>22</v>
      </c>
      <c r="C317" t="s">
        <v>88</v>
      </c>
      <c r="D317" t="s">
        <v>148</v>
      </c>
      <c r="E317" t="s">
        <v>151</v>
      </c>
      <c r="F317" t="s">
        <v>67</v>
      </c>
      <c r="G317">
        <v>23</v>
      </c>
    </row>
    <row r="318" spans="1:7" x14ac:dyDescent="0.35">
      <c r="A318" t="s">
        <v>156</v>
      </c>
      <c r="B318" t="s">
        <v>23</v>
      </c>
      <c r="C318" t="s">
        <v>89</v>
      </c>
      <c r="D318" t="s">
        <v>148</v>
      </c>
      <c r="E318" t="s">
        <v>149</v>
      </c>
      <c r="F318" t="s">
        <v>66</v>
      </c>
      <c r="G318">
        <v>32</v>
      </c>
    </row>
    <row r="319" spans="1:7" x14ac:dyDescent="0.35">
      <c r="A319" t="s">
        <v>156</v>
      </c>
      <c r="B319" t="s">
        <v>24</v>
      </c>
      <c r="C319" t="s">
        <v>90</v>
      </c>
      <c r="D319" t="s">
        <v>148</v>
      </c>
      <c r="E319" t="s">
        <v>151</v>
      </c>
      <c r="F319" t="s">
        <v>66</v>
      </c>
      <c r="G319">
        <v>3</v>
      </c>
    </row>
    <row r="320" spans="1:7" x14ac:dyDescent="0.35">
      <c r="A320" t="s">
        <v>156</v>
      </c>
      <c r="B320" t="s">
        <v>24</v>
      </c>
      <c r="C320" t="s">
        <v>90</v>
      </c>
      <c r="D320" t="s">
        <v>148</v>
      </c>
      <c r="E320" t="s">
        <v>151</v>
      </c>
      <c r="F320" t="s">
        <v>67</v>
      </c>
      <c r="G320">
        <v>31</v>
      </c>
    </row>
    <row r="321" spans="1:7" x14ac:dyDescent="0.35">
      <c r="A321" t="s">
        <v>156</v>
      </c>
      <c r="B321" t="s">
        <v>91</v>
      </c>
      <c r="C321" t="s">
        <v>92</v>
      </c>
      <c r="D321" t="s">
        <v>148</v>
      </c>
      <c r="E321" t="s">
        <v>153</v>
      </c>
      <c r="F321" t="s">
        <v>65</v>
      </c>
      <c r="G321">
        <v>1</v>
      </c>
    </row>
    <row r="322" spans="1:7" x14ac:dyDescent="0.35">
      <c r="A322" t="s">
        <v>156</v>
      </c>
      <c r="B322" t="s">
        <v>91</v>
      </c>
      <c r="C322" t="s">
        <v>92</v>
      </c>
      <c r="D322" t="s">
        <v>148</v>
      </c>
      <c r="E322" t="s">
        <v>153</v>
      </c>
      <c r="F322" t="s">
        <v>67</v>
      </c>
      <c r="G322">
        <v>2</v>
      </c>
    </row>
    <row r="323" spans="1:7" x14ac:dyDescent="0.35">
      <c r="A323" t="s">
        <v>156</v>
      </c>
      <c r="B323" t="s">
        <v>26</v>
      </c>
      <c r="C323" t="s">
        <v>93</v>
      </c>
      <c r="D323" t="s">
        <v>148</v>
      </c>
      <c r="E323" t="s">
        <v>151</v>
      </c>
      <c r="F323" t="s">
        <v>67</v>
      </c>
      <c r="G323">
        <v>51</v>
      </c>
    </row>
    <row r="324" spans="1:7" x14ac:dyDescent="0.35">
      <c r="A324" t="s">
        <v>156</v>
      </c>
      <c r="B324" t="s">
        <v>27</v>
      </c>
      <c r="C324" t="s">
        <v>94</v>
      </c>
      <c r="D324" t="s">
        <v>148</v>
      </c>
      <c r="E324" t="s">
        <v>149</v>
      </c>
      <c r="F324" t="s">
        <v>67</v>
      </c>
      <c r="G324">
        <v>46</v>
      </c>
    </row>
    <row r="325" spans="1:7" x14ac:dyDescent="0.35">
      <c r="A325" t="s">
        <v>156</v>
      </c>
      <c r="B325" t="s">
        <v>28</v>
      </c>
      <c r="C325" t="s">
        <v>95</v>
      </c>
      <c r="D325" t="s">
        <v>148</v>
      </c>
      <c r="E325" t="s">
        <v>151</v>
      </c>
      <c r="F325" t="s">
        <v>66</v>
      </c>
      <c r="G325">
        <v>4</v>
      </c>
    </row>
    <row r="326" spans="1:7" x14ac:dyDescent="0.35">
      <c r="A326" t="s">
        <v>156</v>
      </c>
      <c r="B326" t="s">
        <v>28</v>
      </c>
      <c r="C326" t="s">
        <v>95</v>
      </c>
      <c r="D326" t="s">
        <v>148</v>
      </c>
      <c r="E326" t="s">
        <v>151</v>
      </c>
      <c r="F326" t="s">
        <v>67</v>
      </c>
      <c r="G326">
        <v>20</v>
      </c>
    </row>
    <row r="327" spans="1:7" x14ac:dyDescent="0.35">
      <c r="A327" t="s">
        <v>156</v>
      </c>
      <c r="B327" t="s">
        <v>29</v>
      </c>
      <c r="C327" t="s">
        <v>96</v>
      </c>
      <c r="D327" t="s">
        <v>148</v>
      </c>
      <c r="E327" t="s">
        <v>153</v>
      </c>
      <c r="F327" t="s">
        <v>65</v>
      </c>
      <c r="G327">
        <v>3</v>
      </c>
    </row>
    <row r="328" spans="1:7" x14ac:dyDescent="0.35">
      <c r="A328" t="s">
        <v>156</v>
      </c>
      <c r="B328" t="s">
        <v>29</v>
      </c>
      <c r="C328" t="s">
        <v>96</v>
      </c>
      <c r="D328" t="s">
        <v>148</v>
      </c>
      <c r="E328" t="s">
        <v>153</v>
      </c>
      <c r="F328" t="s">
        <v>66</v>
      </c>
      <c r="G328">
        <v>4</v>
      </c>
    </row>
    <row r="329" spans="1:7" x14ac:dyDescent="0.35">
      <c r="A329" t="s">
        <v>156</v>
      </c>
      <c r="B329" t="s">
        <v>29</v>
      </c>
      <c r="C329" t="s">
        <v>96</v>
      </c>
      <c r="D329" t="s">
        <v>148</v>
      </c>
      <c r="E329" t="s">
        <v>153</v>
      </c>
      <c r="F329" t="s">
        <v>67</v>
      </c>
      <c r="G329">
        <v>12</v>
      </c>
    </row>
    <row r="330" spans="1:7" x14ac:dyDescent="0.35">
      <c r="A330" t="s">
        <v>156</v>
      </c>
      <c r="B330" t="s">
        <v>30</v>
      </c>
      <c r="C330" t="s">
        <v>97</v>
      </c>
      <c r="D330" t="s">
        <v>49</v>
      </c>
      <c r="E330" t="s">
        <v>149</v>
      </c>
      <c r="F330" t="s">
        <v>66</v>
      </c>
      <c r="G330">
        <v>8</v>
      </c>
    </row>
    <row r="331" spans="1:7" x14ac:dyDescent="0.35">
      <c r="A331" t="s">
        <v>156</v>
      </c>
      <c r="B331" t="s">
        <v>30</v>
      </c>
      <c r="C331" t="s">
        <v>97</v>
      </c>
      <c r="D331" t="s">
        <v>49</v>
      </c>
      <c r="E331" t="s">
        <v>149</v>
      </c>
      <c r="F331" t="s">
        <v>67</v>
      </c>
      <c r="G331">
        <v>71</v>
      </c>
    </row>
    <row r="332" spans="1:7" x14ac:dyDescent="0.35">
      <c r="A332" t="s">
        <v>156</v>
      </c>
      <c r="B332" t="s">
        <v>31</v>
      </c>
      <c r="C332" t="s">
        <v>98</v>
      </c>
      <c r="D332" t="s">
        <v>148</v>
      </c>
      <c r="E332" t="s">
        <v>153</v>
      </c>
      <c r="F332" t="s">
        <v>67</v>
      </c>
      <c r="G332">
        <v>17</v>
      </c>
    </row>
    <row r="333" spans="1:7" x14ac:dyDescent="0.35">
      <c r="A333" t="s">
        <v>156</v>
      </c>
      <c r="B333" t="s">
        <v>33</v>
      </c>
      <c r="C333" t="s">
        <v>99</v>
      </c>
      <c r="D333" t="s">
        <v>148</v>
      </c>
      <c r="E333" t="s">
        <v>153</v>
      </c>
      <c r="F333" t="s">
        <v>65</v>
      </c>
      <c r="G333">
        <v>8</v>
      </c>
    </row>
    <row r="334" spans="1:7" x14ac:dyDescent="0.35">
      <c r="A334" t="s">
        <v>156</v>
      </c>
      <c r="B334" t="s">
        <v>33</v>
      </c>
      <c r="C334" t="s">
        <v>99</v>
      </c>
      <c r="D334" t="s">
        <v>148</v>
      </c>
      <c r="E334" t="s">
        <v>153</v>
      </c>
      <c r="F334" t="s">
        <v>66</v>
      </c>
      <c r="G334">
        <v>3</v>
      </c>
    </row>
    <row r="335" spans="1:7" x14ac:dyDescent="0.35">
      <c r="A335" t="s">
        <v>156</v>
      </c>
      <c r="B335" t="s">
        <v>33</v>
      </c>
      <c r="C335" t="s">
        <v>99</v>
      </c>
      <c r="D335" t="s">
        <v>148</v>
      </c>
      <c r="E335" t="s">
        <v>153</v>
      </c>
      <c r="F335" t="s">
        <v>67</v>
      </c>
      <c r="G335">
        <v>26</v>
      </c>
    </row>
    <row r="336" spans="1:7" x14ac:dyDescent="0.35">
      <c r="A336" t="s">
        <v>156</v>
      </c>
      <c r="B336" t="s">
        <v>34</v>
      </c>
      <c r="C336" t="s">
        <v>100</v>
      </c>
      <c r="D336" t="s">
        <v>148</v>
      </c>
      <c r="E336" t="s">
        <v>151</v>
      </c>
      <c r="F336" t="s">
        <v>67</v>
      </c>
      <c r="G336">
        <v>14</v>
      </c>
    </row>
    <row r="337" spans="1:7" x14ac:dyDescent="0.35">
      <c r="A337" t="s">
        <v>156</v>
      </c>
      <c r="B337" t="s">
        <v>35</v>
      </c>
      <c r="C337" t="s">
        <v>101</v>
      </c>
      <c r="D337" t="s">
        <v>148</v>
      </c>
      <c r="E337" t="s">
        <v>153</v>
      </c>
      <c r="F337" t="s">
        <v>65</v>
      </c>
      <c r="G337">
        <v>2</v>
      </c>
    </row>
    <row r="338" spans="1:7" x14ac:dyDescent="0.35">
      <c r="A338" t="s">
        <v>156</v>
      </c>
      <c r="B338" t="s">
        <v>35</v>
      </c>
      <c r="C338" t="s">
        <v>101</v>
      </c>
      <c r="D338" t="s">
        <v>148</v>
      </c>
      <c r="E338" t="s">
        <v>153</v>
      </c>
      <c r="F338" t="s">
        <v>67</v>
      </c>
      <c r="G338">
        <v>13</v>
      </c>
    </row>
    <row r="339" spans="1:7" x14ac:dyDescent="0.35">
      <c r="A339" t="s">
        <v>156</v>
      </c>
      <c r="B339" t="s">
        <v>36</v>
      </c>
      <c r="C339" t="s">
        <v>102</v>
      </c>
      <c r="D339" t="s">
        <v>148</v>
      </c>
      <c r="E339" t="s">
        <v>149</v>
      </c>
      <c r="F339" t="s">
        <v>65</v>
      </c>
      <c r="G339">
        <v>4</v>
      </c>
    </row>
    <row r="340" spans="1:7" x14ac:dyDescent="0.35">
      <c r="A340" t="s">
        <v>156</v>
      </c>
      <c r="B340" t="s">
        <v>36</v>
      </c>
      <c r="C340" t="s">
        <v>102</v>
      </c>
      <c r="D340" t="s">
        <v>148</v>
      </c>
      <c r="E340" t="s">
        <v>149</v>
      </c>
      <c r="F340" t="s">
        <v>67</v>
      </c>
      <c r="G340">
        <v>31</v>
      </c>
    </row>
    <row r="341" spans="1:7" x14ac:dyDescent="0.35">
      <c r="A341" t="s">
        <v>156</v>
      </c>
      <c r="B341" t="s">
        <v>37</v>
      </c>
      <c r="C341" t="s">
        <v>103</v>
      </c>
      <c r="D341" t="s">
        <v>148</v>
      </c>
      <c r="E341" t="s">
        <v>153</v>
      </c>
      <c r="F341" t="s">
        <v>65</v>
      </c>
      <c r="G341">
        <v>3</v>
      </c>
    </row>
    <row r="342" spans="1:7" x14ac:dyDescent="0.35">
      <c r="A342" t="s">
        <v>156</v>
      </c>
      <c r="B342" t="s">
        <v>37</v>
      </c>
      <c r="C342" t="s">
        <v>103</v>
      </c>
      <c r="D342" t="s">
        <v>148</v>
      </c>
      <c r="E342" t="s">
        <v>153</v>
      </c>
      <c r="F342" t="s">
        <v>66</v>
      </c>
      <c r="G342">
        <v>3</v>
      </c>
    </row>
    <row r="343" spans="1:7" x14ac:dyDescent="0.35">
      <c r="A343" t="s">
        <v>156</v>
      </c>
      <c r="B343" t="s">
        <v>37</v>
      </c>
      <c r="C343" t="s">
        <v>103</v>
      </c>
      <c r="D343" t="s">
        <v>148</v>
      </c>
      <c r="E343" t="s">
        <v>153</v>
      </c>
      <c r="F343" t="s">
        <v>67</v>
      </c>
      <c r="G343">
        <v>8</v>
      </c>
    </row>
    <row r="344" spans="1:7" x14ac:dyDescent="0.35">
      <c r="A344" t="s">
        <v>156</v>
      </c>
      <c r="B344" t="s">
        <v>38</v>
      </c>
      <c r="C344" t="s">
        <v>104</v>
      </c>
      <c r="D344" t="s">
        <v>148</v>
      </c>
      <c r="E344" t="s">
        <v>153</v>
      </c>
      <c r="F344" t="s">
        <v>67</v>
      </c>
      <c r="G344">
        <v>7</v>
      </c>
    </row>
    <row r="345" spans="1:7" x14ac:dyDescent="0.35">
      <c r="A345" t="s">
        <v>156</v>
      </c>
      <c r="B345" t="s">
        <v>39</v>
      </c>
      <c r="C345" t="s">
        <v>105</v>
      </c>
      <c r="D345" t="s">
        <v>49</v>
      </c>
      <c r="E345" t="s">
        <v>149</v>
      </c>
      <c r="F345" t="s">
        <v>65</v>
      </c>
      <c r="G345">
        <v>1</v>
      </c>
    </row>
    <row r="346" spans="1:7" x14ac:dyDescent="0.35">
      <c r="A346" t="s">
        <v>156</v>
      </c>
      <c r="B346" t="s">
        <v>39</v>
      </c>
      <c r="C346" t="s">
        <v>105</v>
      </c>
      <c r="D346" t="s">
        <v>49</v>
      </c>
      <c r="E346" t="s">
        <v>149</v>
      </c>
      <c r="F346" t="s">
        <v>66</v>
      </c>
      <c r="G346">
        <v>1</v>
      </c>
    </row>
    <row r="347" spans="1:7" x14ac:dyDescent="0.35">
      <c r="A347" t="s">
        <v>156</v>
      </c>
      <c r="B347" t="s">
        <v>39</v>
      </c>
      <c r="C347" t="s">
        <v>105</v>
      </c>
      <c r="D347" t="s">
        <v>49</v>
      </c>
      <c r="E347" t="s">
        <v>149</v>
      </c>
      <c r="F347" t="s">
        <v>67</v>
      </c>
      <c r="G347">
        <v>38</v>
      </c>
    </row>
    <row r="348" spans="1:7" x14ac:dyDescent="0.35">
      <c r="A348" t="s">
        <v>156</v>
      </c>
      <c r="B348" t="s">
        <v>40</v>
      </c>
      <c r="C348" t="s">
        <v>106</v>
      </c>
      <c r="D348" t="s">
        <v>148</v>
      </c>
      <c r="E348" t="s">
        <v>151</v>
      </c>
      <c r="F348" t="s">
        <v>67</v>
      </c>
      <c r="G348">
        <v>19</v>
      </c>
    </row>
    <row r="349" spans="1:7" x14ac:dyDescent="0.35">
      <c r="A349" t="s">
        <v>156</v>
      </c>
      <c r="B349" t="s">
        <v>41</v>
      </c>
      <c r="C349" t="s">
        <v>107</v>
      </c>
      <c r="D349" t="s">
        <v>148</v>
      </c>
      <c r="E349" t="s">
        <v>153</v>
      </c>
      <c r="F349" t="s">
        <v>65</v>
      </c>
      <c r="G349">
        <v>2</v>
      </c>
    </row>
    <row r="350" spans="1:7" x14ac:dyDescent="0.35">
      <c r="A350" t="s">
        <v>156</v>
      </c>
      <c r="B350" t="s">
        <v>41</v>
      </c>
      <c r="C350" t="s">
        <v>107</v>
      </c>
      <c r="D350" t="s">
        <v>148</v>
      </c>
      <c r="E350" t="s">
        <v>153</v>
      </c>
      <c r="F350" t="s">
        <v>66</v>
      </c>
      <c r="G350">
        <v>5</v>
      </c>
    </row>
    <row r="351" spans="1:7" x14ac:dyDescent="0.35">
      <c r="A351" t="s">
        <v>156</v>
      </c>
      <c r="B351" t="s">
        <v>41</v>
      </c>
      <c r="C351" t="s">
        <v>107</v>
      </c>
      <c r="D351" t="s">
        <v>148</v>
      </c>
      <c r="E351" t="s">
        <v>153</v>
      </c>
      <c r="F351" t="s">
        <v>67</v>
      </c>
      <c r="G351">
        <v>21</v>
      </c>
    </row>
    <row r="352" spans="1:7" x14ac:dyDescent="0.35">
      <c r="A352" t="s">
        <v>156</v>
      </c>
      <c r="B352" t="s">
        <v>42</v>
      </c>
      <c r="C352" t="s">
        <v>108</v>
      </c>
      <c r="D352" t="s">
        <v>148</v>
      </c>
      <c r="E352" t="s">
        <v>149</v>
      </c>
      <c r="F352" t="s">
        <v>67</v>
      </c>
      <c r="G352">
        <v>23</v>
      </c>
    </row>
    <row r="353" spans="1:7" x14ac:dyDescent="0.35">
      <c r="A353" t="s">
        <v>156</v>
      </c>
      <c r="B353" t="s">
        <v>43</v>
      </c>
      <c r="C353" t="s">
        <v>109</v>
      </c>
      <c r="D353" t="s">
        <v>49</v>
      </c>
      <c r="E353" t="s">
        <v>149</v>
      </c>
      <c r="F353" t="s">
        <v>67</v>
      </c>
      <c r="G353">
        <v>46</v>
      </c>
    </row>
    <row r="354" spans="1:7" x14ac:dyDescent="0.35">
      <c r="A354" t="s">
        <v>156</v>
      </c>
      <c r="B354" t="s">
        <v>44</v>
      </c>
      <c r="C354" t="s">
        <v>110</v>
      </c>
      <c r="D354" t="s">
        <v>148</v>
      </c>
      <c r="E354" t="s">
        <v>151</v>
      </c>
      <c r="F354" t="s">
        <v>66</v>
      </c>
      <c r="G354">
        <v>3</v>
      </c>
    </row>
    <row r="355" spans="1:7" x14ac:dyDescent="0.35">
      <c r="A355" t="s">
        <v>156</v>
      </c>
      <c r="B355" t="s">
        <v>44</v>
      </c>
      <c r="C355" t="s">
        <v>110</v>
      </c>
      <c r="D355" t="s">
        <v>148</v>
      </c>
      <c r="E355" t="s">
        <v>151</v>
      </c>
      <c r="F355" t="s">
        <v>67</v>
      </c>
      <c r="G355">
        <v>6</v>
      </c>
    </row>
    <row r="356" spans="1:7" x14ac:dyDescent="0.35">
      <c r="A356" t="s">
        <v>156</v>
      </c>
      <c r="B356" t="s">
        <v>45</v>
      </c>
      <c r="C356" t="s">
        <v>111</v>
      </c>
      <c r="D356" t="s">
        <v>49</v>
      </c>
      <c r="E356" t="s">
        <v>149</v>
      </c>
      <c r="F356" t="s">
        <v>66</v>
      </c>
      <c r="G356">
        <v>3</v>
      </c>
    </row>
    <row r="357" spans="1:7" x14ac:dyDescent="0.35">
      <c r="A357" t="s">
        <v>156</v>
      </c>
      <c r="B357" t="s">
        <v>45</v>
      </c>
      <c r="C357" t="s">
        <v>111</v>
      </c>
      <c r="D357" t="s">
        <v>49</v>
      </c>
      <c r="E357" t="s">
        <v>149</v>
      </c>
      <c r="F357" t="s">
        <v>67</v>
      </c>
      <c r="G357">
        <v>72</v>
      </c>
    </row>
    <row r="358" spans="1:7" x14ac:dyDescent="0.35">
      <c r="A358" t="s">
        <v>156</v>
      </c>
      <c r="B358" t="s">
        <v>46</v>
      </c>
      <c r="C358" t="s">
        <v>112</v>
      </c>
      <c r="D358" t="s">
        <v>148</v>
      </c>
      <c r="E358" t="s">
        <v>151</v>
      </c>
      <c r="F358" t="s">
        <v>66</v>
      </c>
      <c r="G358">
        <v>20</v>
      </c>
    </row>
    <row r="359" spans="1:7" x14ac:dyDescent="0.35">
      <c r="A359" t="s">
        <v>156</v>
      </c>
      <c r="B359" t="s">
        <v>46</v>
      </c>
      <c r="C359" t="s">
        <v>112</v>
      </c>
      <c r="D359" t="s">
        <v>148</v>
      </c>
      <c r="E359" t="s">
        <v>151</v>
      </c>
      <c r="F359" t="s">
        <v>67</v>
      </c>
      <c r="G359">
        <v>4</v>
      </c>
    </row>
    <row r="360" spans="1:7" x14ac:dyDescent="0.35">
      <c r="A360" t="s">
        <v>156</v>
      </c>
      <c r="B360" t="s">
        <v>47</v>
      </c>
      <c r="C360" t="s">
        <v>113</v>
      </c>
      <c r="D360" t="s">
        <v>49</v>
      </c>
      <c r="E360" t="s">
        <v>149</v>
      </c>
      <c r="F360" t="s">
        <v>65</v>
      </c>
      <c r="G360">
        <v>5</v>
      </c>
    </row>
    <row r="361" spans="1:7" x14ac:dyDescent="0.35">
      <c r="A361" t="s">
        <v>156</v>
      </c>
      <c r="B361" t="s">
        <v>47</v>
      </c>
      <c r="C361" t="s">
        <v>113</v>
      </c>
      <c r="D361" t="s">
        <v>49</v>
      </c>
      <c r="E361" t="s">
        <v>149</v>
      </c>
      <c r="F361" t="s">
        <v>66</v>
      </c>
      <c r="G361">
        <v>3</v>
      </c>
    </row>
    <row r="362" spans="1:7" x14ac:dyDescent="0.35">
      <c r="A362" t="s">
        <v>156</v>
      </c>
      <c r="B362" t="s">
        <v>47</v>
      </c>
      <c r="C362" t="s">
        <v>113</v>
      </c>
      <c r="D362" t="s">
        <v>49</v>
      </c>
      <c r="E362" t="s">
        <v>149</v>
      </c>
      <c r="F362" t="s">
        <v>67</v>
      </c>
      <c r="G362">
        <v>67</v>
      </c>
    </row>
    <row r="363" spans="1:7" x14ac:dyDescent="0.35">
      <c r="A363" t="s">
        <v>157</v>
      </c>
      <c r="B363" t="s">
        <v>4</v>
      </c>
      <c r="C363" t="s">
        <v>70</v>
      </c>
      <c r="D363" t="s">
        <v>148</v>
      </c>
      <c r="E363" t="s">
        <v>149</v>
      </c>
      <c r="F363" t="s">
        <v>66</v>
      </c>
      <c r="G363">
        <v>4</v>
      </c>
    </row>
    <row r="364" spans="1:7" x14ac:dyDescent="0.35">
      <c r="A364" t="s">
        <v>157</v>
      </c>
      <c r="B364" t="s">
        <v>4</v>
      </c>
      <c r="C364" t="s">
        <v>70</v>
      </c>
      <c r="D364" t="s">
        <v>148</v>
      </c>
      <c r="E364" t="s">
        <v>149</v>
      </c>
      <c r="F364" t="s">
        <v>67</v>
      </c>
      <c r="G364">
        <v>20</v>
      </c>
    </row>
    <row r="365" spans="1:7" x14ac:dyDescent="0.35">
      <c r="A365" t="s">
        <v>157</v>
      </c>
      <c r="B365" t="s">
        <v>5</v>
      </c>
      <c r="C365" t="s">
        <v>71</v>
      </c>
      <c r="D365" t="s">
        <v>148</v>
      </c>
      <c r="E365" t="s">
        <v>151</v>
      </c>
      <c r="F365" t="s">
        <v>65</v>
      </c>
      <c r="G365">
        <v>2</v>
      </c>
    </row>
    <row r="366" spans="1:7" x14ac:dyDescent="0.35">
      <c r="A366" t="s">
        <v>157</v>
      </c>
      <c r="B366" t="s">
        <v>5</v>
      </c>
      <c r="C366" t="s">
        <v>71</v>
      </c>
      <c r="D366" t="s">
        <v>148</v>
      </c>
      <c r="E366" t="s">
        <v>151</v>
      </c>
      <c r="F366" t="s">
        <v>66</v>
      </c>
      <c r="G366">
        <v>6</v>
      </c>
    </row>
    <row r="367" spans="1:7" x14ac:dyDescent="0.35">
      <c r="A367" t="s">
        <v>157</v>
      </c>
      <c r="B367" t="s">
        <v>5</v>
      </c>
      <c r="C367" t="s">
        <v>71</v>
      </c>
      <c r="D367" t="s">
        <v>148</v>
      </c>
      <c r="E367" t="s">
        <v>151</v>
      </c>
      <c r="F367" t="s">
        <v>67</v>
      </c>
      <c r="G367">
        <v>12</v>
      </c>
    </row>
    <row r="368" spans="1:7" x14ac:dyDescent="0.35">
      <c r="A368" t="s">
        <v>157</v>
      </c>
      <c r="B368" t="s">
        <v>6</v>
      </c>
      <c r="C368" t="s">
        <v>72</v>
      </c>
      <c r="D368" t="s">
        <v>148</v>
      </c>
      <c r="E368" t="s">
        <v>149</v>
      </c>
      <c r="F368" t="s">
        <v>65</v>
      </c>
      <c r="G368">
        <v>2</v>
      </c>
    </row>
    <row r="369" spans="1:7" x14ac:dyDescent="0.35">
      <c r="A369" t="s">
        <v>157</v>
      </c>
      <c r="B369" t="s">
        <v>6</v>
      </c>
      <c r="C369" t="s">
        <v>72</v>
      </c>
      <c r="D369" t="s">
        <v>148</v>
      </c>
      <c r="E369" t="s">
        <v>149</v>
      </c>
      <c r="F369" t="s">
        <v>67</v>
      </c>
      <c r="G369">
        <v>23</v>
      </c>
    </row>
    <row r="370" spans="1:7" x14ac:dyDescent="0.35">
      <c r="A370" t="s">
        <v>157</v>
      </c>
      <c r="B370" t="s">
        <v>7</v>
      </c>
      <c r="C370" t="s">
        <v>73</v>
      </c>
      <c r="D370" t="s">
        <v>148</v>
      </c>
      <c r="E370" t="s">
        <v>151</v>
      </c>
      <c r="F370" t="s">
        <v>65</v>
      </c>
      <c r="G370">
        <v>3</v>
      </c>
    </row>
    <row r="371" spans="1:7" x14ac:dyDescent="0.35">
      <c r="A371" t="s">
        <v>157</v>
      </c>
      <c r="B371" t="s">
        <v>7</v>
      </c>
      <c r="C371" t="s">
        <v>73</v>
      </c>
      <c r="D371" t="s">
        <v>148</v>
      </c>
      <c r="E371" t="s">
        <v>151</v>
      </c>
      <c r="F371" t="s">
        <v>66</v>
      </c>
      <c r="G371">
        <v>1</v>
      </c>
    </row>
    <row r="372" spans="1:7" x14ac:dyDescent="0.35">
      <c r="A372" t="s">
        <v>157</v>
      </c>
      <c r="B372" t="s">
        <v>7</v>
      </c>
      <c r="C372" t="s">
        <v>73</v>
      </c>
      <c r="D372" t="s">
        <v>148</v>
      </c>
      <c r="E372" t="s">
        <v>151</v>
      </c>
      <c r="F372" t="s">
        <v>67</v>
      </c>
      <c r="G372">
        <v>7</v>
      </c>
    </row>
    <row r="373" spans="1:7" x14ac:dyDescent="0.35">
      <c r="A373" t="s">
        <v>157</v>
      </c>
      <c r="B373" t="s">
        <v>8</v>
      </c>
      <c r="C373" t="s">
        <v>74</v>
      </c>
      <c r="D373" t="s">
        <v>148</v>
      </c>
      <c r="E373" t="s">
        <v>153</v>
      </c>
      <c r="F373" t="s">
        <v>65</v>
      </c>
      <c r="G373">
        <v>2</v>
      </c>
    </row>
    <row r="374" spans="1:7" x14ac:dyDescent="0.35">
      <c r="A374" t="s">
        <v>157</v>
      </c>
      <c r="B374" t="s">
        <v>8</v>
      </c>
      <c r="C374" t="s">
        <v>74</v>
      </c>
      <c r="D374" t="s">
        <v>148</v>
      </c>
      <c r="E374" t="s">
        <v>153</v>
      </c>
      <c r="F374" t="s">
        <v>66</v>
      </c>
      <c r="G374">
        <v>1</v>
      </c>
    </row>
    <row r="375" spans="1:7" x14ac:dyDescent="0.35">
      <c r="A375" t="s">
        <v>157</v>
      </c>
      <c r="B375" t="s">
        <v>8</v>
      </c>
      <c r="C375" t="s">
        <v>74</v>
      </c>
      <c r="D375" t="s">
        <v>148</v>
      </c>
      <c r="E375" t="s">
        <v>153</v>
      </c>
      <c r="F375" t="s">
        <v>67</v>
      </c>
      <c r="G375">
        <v>16</v>
      </c>
    </row>
    <row r="376" spans="1:7" x14ac:dyDescent="0.35">
      <c r="A376" t="s">
        <v>157</v>
      </c>
      <c r="B376" t="s">
        <v>9</v>
      </c>
      <c r="C376" t="s">
        <v>75</v>
      </c>
      <c r="D376" t="s">
        <v>148</v>
      </c>
      <c r="E376" t="s">
        <v>151</v>
      </c>
      <c r="F376" t="s">
        <v>65</v>
      </c>
      <c r="G376">
        <v>2</v>
      </c>
    </row>
    <row r="377" spans="1:7" x14ac:dyDescent="0.35">
      <c r="A377" t="s">
        <v>157</v>
      </c>
      <c r="B377" t="s">
        <v>9</v>
      </c>
      <c r="C377" t="s">
        <v>75</v>
      </c>
      <c r="D377" t="s">
        <v>148</v>
      </c>
      <c r="E377" t="s">
        <v>151</v>
      </c>
      <c r="F377" t="s">
        <v>66</v>
      </c>
      <c r="G377">
        <v>2</v>
      </c>
    </row>
    <row r="378" spans="1:7" x14ac:dyDescent="0.35">
      <c r="A378" t="s">
        <v>157</v>
      </c>
      <c r="B378" t="s">
        <v>9</v>
      </c>
      <c r="C378" t="s">
        <v>75</v>
      </c>
      <c r="D378" t="s">
        <v>148</v>
      </c>
      <c r="E378" t="s">
        <v>151</v>
      </c>
      <c r="F378" t="s">
        <v>67</v>
      </c>
      <c r="G378">
        <v>21</v>
      </c>
    </row>
    <row r="379" spans="1:7" x14ac:dyDescent="0.35">
      <c r="A379" t="s">
        <v>157</v>
      </c>
      <c r="B379" t="s">
        <v>10</v>
      </c>
      <c r="C379" t="s">
        <v>76</v>
      </c>
      <c r="D379" t="s">
        <v>148</v>
      </c>
      <c r="E379" t="s">
        <v>149</v>
      </c>
      <c r="F379" t="s">
        <v>66</v>
      </c>
      <c r="G379">
        <v>2</v>
      </c>
    </row>
    <row r="380" spans="1:7" x14ac:dyDescent="0.35">
      <c r="A380" t="s">
        <v>157</v>
      </c>
      <c r="B380" t="s">
        <v>10</v>
      </c>
      <c r="C380" t="s">
        <v>76</v>
      </c>
      <c r="D380" t="s">
        <v>148</v>
      </c>
      <c r="E380" t="s">
        <v>149</v>
      </c>
      <c r="F380" t="s">
        <v>67</v>
      </c>
      <c r="G380">
        <v>18</v>
      </c>
    </row>
    <row r="381" spans="1:7" x14ac:dyDescent="0.35">
      <c r="A381" t="s">
        <v>157</v>
      </c>
      <c r="B381" t="s">
        <v>11</v>
      </c>
      <c r="C381" t="s">
        <v>77</v>
      </c>
      <c r="D381" t="s">
        <v>148</v>
      </c>
      <c r="E381" t="s">
        <v>153</v>
      </c>
      <c r="F381" t="s">
        <v>66</v>
      </c>
      <c r="G381">
        <v>1</v>
      </c>
    </row>
    <row r="382" spans="1:7" x14ac:dyDescent="0.35">
      <c r="A382" t="s">
        <v>157</v>
      </c>
      <c r="B382" t="s">
        <v>11</v>
      </c>
      <c r="C382" t="s">
        <v>77</v>
      </c>
      <c r="D382" t="s">
        <v>148</v>
      </c>
      <c r="E382" t="s">
        <v>153</v>
      </c>
      <c r="F382" t="s">
        <v>67</v>
      </c>
      <c r="G382">
        <v>13</v>
      </c>
    </row>
    <row r="383" spans="1:7" x14ac:dyDescent="0.35">
      <c r="A383" t="s">
        <v>157</v>
      </c>
      <c r="B383" t="s">
        <v>12</v>
      </c>
      <c r="C383" t="s">
        <v>78</v>
      </c>
      <c r="D383" t="s">
        <v>148</v>
      </c>
      <c r="E383" t="s">
        <v>153</v>
      </c>
      <c r="F383" t="s">
        <v>65</v>
      </c>
      <c r="G383">
        <v>1</v>
      </c>
    </row>
    <row r="384" spans="1:7" x14ac:dyDescent="0.35">
      <c r="A384" t="s">
        <v>157</v>
      </c>
      <c r="B384" t="s">
        <v>12</v>
      </c>
      <c r="C384" t="s">
        <v>78</v>
      </c>
      <c r="D384" t="s">
        <v>148</v>
      </c>
      <c r="E384" t="s">
        <v>153</v>
      </c>
      <c r="F384" t="s">
        <v>66</v>
      </c>
      <c r="G384">
        <v>1</v>
      </c>
    </row>
    <row r="385" spans="1:7" x14ac:dyDescent="0.35">
      <c r="A385" t="s">
        <v>157</v>
      </c>
      <c r="B385" t="s">
        <v>12</v>
      </c>
      <c r="C385" t="s">
        <v>78</v>
      </c>
      <c r="D385" t="s">
        <v>148</v>
      </c>
      <c r="E385" t="s">
        <v>153</v>
      </c>
      <c r="F385" t="s">
        <v>67</v>
      </c>
      <c r="G385">
        <v>20</v>
      </c>
    </row>
    <row r="386" spans="1:7" x14ac:dyDescent="0.35">
      <c r="A386" t="s">
        <v>157</v>
      </c>
      <c r="B386" t="s">
        <v>13</v>
      </c>
      <c r="C386" t="s">
        <v>79</v>
      </c>
      <c r="D386" t="s">
        <v>148</v>
      </c>
      <c r="E386" t="s">
        <v>151</v>
      </c>
      <c r="F386" t="s">
        <v>67</v>
      </c>
      <c r="G386">
        <v>36</v>
      </c>
    </row>
    <row r="387" spans="1:7" x14ac:dyDescent="0.35">
      <c r="A387" t="s">
        <v>157</v>
      </c>
      <c r="B387" t="s">
        <v>14</v>
      </c>
      <c r="C387" t="s">
        <v>80</v>
      </c>
      <c r="D387" t="s">
        <v>148</v>
      </c>
      <c r="E387" t="s">
        <v>153</v>
      </c>
      <c r="F387" t="s">
        <v>66</v>
      </c>
      <c r="G387">
        <v>3</v>
      </c>
    </row>
    <row r="388" spans="1:7" x14ac:dyDescent="0.35">
      <c r="A388" t="s">
        <v>157</v>
      </c>
      <c r="B388" t="s">
        <v>14</v>
      </c>
      <c r="C388" t="s">
        <v>80</v>
      </c>
      <c r="D388" t="s">
        <v>148</v>
      </c>
      <c r="E388" t="s">
        <v>153</v>
      </c>
      <c r="F388" t="s">
        <v>67</v>
      </c>
      <c r="G388">
        <v>47</v>
      </c>
    </row>
    <row r="389" spans="1:7" x14ac:dyDescent="0.35">
      <c r="A389" t="s">
        <v>157</v>
      </c>
      <c r="B389" t="s">
        <v>63</v>
      </c>
      <c r="C389" t="s">
        <v>81</v>
      </c>
      <c r="D389" t="s">
        <v>148</v>
      </c>
      <c r="E389" t="s">
        <v>151</v>
      </c>
      <c r="F389" t="s">
        <v>65</v>
      </c>
      <c r="G389">
        <v>7</v>
      </c>
    </row>
    <row r="390" spans="1:7" x14ac:dyDescent="0.35">
      <c r="A390" t="s">
        <v>157</v>
      </c>
      <c r="B390" t="s">
        <v>63</v>
      </c>
      <c r="C390" t="s">
        <v>81</v>
      </c>
      <c r="D390" t="s">
        <v>148</v>
      </c>
      <c r="E390" t="s">
        <v>151</v>
      </c>
      <c r="F390" t="s">
        <v>67</v>
      </c>
      <c r="G390">
        <v>8</v>
      </c>
    </row>
    <row r="391" spans="1:7" x14ac:dyDescent="0.35">
      <c r="A391" t="s">
        <v>157</v>
      </c>
      <c r="B391" t="s">
        <v>15</v>
      </c>
      <c r="C391" t="s">
        <v>82</v>
      </c>
      <c r="D391" t="s">
        <v>148</v>
      </c>
      <c r="E391" t="s">
        <v>153</v>
      </c>
      <c r="F391" t="s">
        <v>66</v>
      </c>
      <c r="G391">
        <v>1</v>
      </c>
    </row>
    <row r="392" spans="1:7" x14ac:dyDescent="0.35">
      <c r="A392" t="s">
        <v>157</v>
      </c>
      <c r="B392" t="s">
        <v>15</v>
      </c>
      <c r="C392" t="s">
        <v>82</v>
      </c>
      <c r="D392" t="s">
        <v>148</v>
      </c>
      <c r="E392" t="s">
        <v>153</v>
      </c>
      <c r="F392" t="s">
        <v>67</v>
      </c>
      <c r="G392">
        <v>20</v>
      </c>
    </row>
    <row r="393" spans="1:7" x14ac:dyDescent="0.35">
      <c r="A393" t="s">
        <v>157</v>
      </c>
      <c r="B393" t="s">
        <v>16</v>
      </c>
      <c r="C393" t="s">
        <v>83</v>
      </c>
      <c r="D393" t="s">
        <v>148</v>
      </c>
      <c r="E393" t="s">
        <v>151</v>
      </c>
      <c r="F393" t="s">
        <v>67</v>
      </c>
      <c r="G393">
        <v>20</v>
      </c>
    </row>
    <row r="394" spans="1:7" x14ac:dyDescent="0.35">
      <c r="A394" t="s">
        <v>157</v>
      </c>
      <c r="B394" t="s">
        <v>17</v>
      </c>
      <c r="C394" t="s">
        <v>84</v>
      </c>
      <c r="D394" t="s">
        <v>148</v>
      </c>
      <c r="E394" t="s">
        <v>151</v>
      </c>
      <c r="F394" t="s">
        <v>65</v>
      </c>
      <c r="G394">
        <v>1</v>
      </c>
    </row>
    <row r="395" spans="1:7" x14ac:dyDescent="0.35">
      <c r="A395" t="s">
        <v>157</v>
      </c>
      <c r="B395" t="s">
        <v>17</v>
      </c>
      <c r="C395" t="s">
        <v>84</v>
      </c>
      <c r="D395" t="s">
        <v>148</v>
      </c>
      <c r="E395" t="s">
        <v>151</v>
      </c>
      <c r="F395" t="s">
        <v>66</v>
      </c>
      <c r="G395">
        <v>3</v>
      </c>
    </row>
    <row r="396" spans="1:7" x14ac:dyDescent="0.35">
      <c r="A396" t="s">
        <v>157</v>
      </c>
      <c r="B396" t="s">
        <v>17</v>
      </c>
      <c r="C396" t="s">
        <v>84</v>
      </c>
      <c r="D396" t="s">
        <v>148</v>
      </c>
      <c r="E396" t="s">
        <v>151</v>
      </c>
      <c r="F396" t="s">
        <v>67</v>
      </c>
      <c r="G396">
        <v>37</v>
      </c>
    </row>
    <row r="397" spans="1:7" x14ac:dyDescent="0.35">
      <c r="A397" t="s">
        <v>157</v>
      </c>
      <c r="B397" t="s">
        <v>18</v>
      </c>
      <c r="C397" t="s">
        <v>85</v>
      </c>
      <c r="D397" t="s">
        <v>148</v>
      </c>
      <c r="E397" t="s">
        <v>151</v>
      </c>
      <c r="F397" t="s">
        <v>67</v>
      </c>
      <c r="G397">
        <v>15</v>
      </c>
    </row>
    <row r="398" spans="1:7" x14ac:dyDescent="0.35">
      <c r="A398" t="s">
        <v>157</v>
      </c>
      <c r="B398" t="s">
        <v>19</v>
      </c>
      <c r="C398" t="s">
        <v>86</v>
      </c>
      <c r="D398" t="s">
        <v>49</v>
      </c>
      <c r="E398" t="s">
        <v>149</v>
      </c>
      <c r="F398" t="s">
        <v>66</v>
      </c>
      <c r="G398">
        <v>119</v>
      </c>
    </row>
    <row r="399" spans="1:7" x14ac:dyDescent="0.35">
      <c r="A399" t="s">
        <v>157</v>
      </c>
      <c r="B399" t="s">
        <v>19</v>
      </c>
      <c r="C399" t="s">
        <v>86</v>
      </c>
      <c r="D399" t="s">
        <v>49</v>
      </c>
      <c r="E399" t="s">
        <v>149</v>
      </c>
      <c r="F399" t="s">
        <v>67</v>
      </c>
      <c r="G399">
        <v>123</v>
      </c>
    </row>
    <row r="400" spans="1:7" x14ac:dyDescent="0.35">
      <c r="A400" t="s">
        <v>157</v>
      </c>
      <c r="B400" t="s">
        <v>20</v>
      </c>
      <c r="C400" t="s">
        <v>87</v>
      </c>
      <c r="D400" t="s">
        <v>49</v>
      </c>
      <c r="E400" t="s">
        <v>149</v>
      </c>
      <c r="F400" t="s">
        <v>65</v>
      </c>
      <c r="G400">
        <v>1</v>
      </c>
    </row>
    <row r="401" spans="1:7" x14ac:dyDescent="0.35">
      <c r="A401" t="s">
        <v>157</v>
      </c>
      <c r="B401" t="s">
        <v>20</v>
      </c>
      <c r="C401" t="s">
        <v>87</v>
      </c>
      <c r="D401" t="s">
        <v>49</v>
      </c>
      <c r="E401" t="s">
        <v>149</v>
      </c>
      <c r="F401" t="s">
        <v>66</v>
      </c>
      <c r="G401">
        <v>1</v>
      </c>
    </row>
    <row r="402" spans="1:7" x14ac:dyDescent="0.35">
      <c r="A402" t="s">
        <v>157</v>
      </c>
      <c r="B402" t="s">
        <v>20</v>
      </c>
      <c r="C402" t="s">
        <v>87</v>
      </c>
      <c r="D402" t="s">
        <v>49</v>
      </c>
      <c r="E402" t="s">
        <v>149</v>
      </c>
      <c r="F402" t="s">
        <v>67</v>
      </c>
      <c r="G402">
        <v>63</v>
      </c>
    </row>
    <row r="403" spans="1:7" x14ac:dyDescent="0.35">
      <c r="A403" t="s">
        <v>157</v>
      </c>
      <c r="B403" t="s">
        <v>131</v>
      </c>
      <c r="C403" t="s">
        <v>132</v>
      </c>
      <c r="D403" t="s">
        <v>148</v>
      </c>
      <c r="E403" t="s">
        <v>151</v>
      </c>
      <c r="F403" t="s">
        <v>65</v>
      </c>
      <c r="G403">
        <v>7</v>
      </c>
    </row>
    <row r="404" spans="1:7" x14ac:dyDescent="0.35">
      <c r="A404" t="s">
        <v>157</v>
      </c>
      <c r="B404" t="s">
        <v>131</v>
      </c>
      <c r="C404" t="s">
        <v>132</v>
      </c>
      <c r="D404" t="s">
        <v>148</v>
      </c>
      <c r="E404" t="s">
        <v>151</v>
      </c>
      <c r="F404" t="s">
        <v>66</v>
      </c>
      <c r="G404">
        <v>17</v>
      </c>
    </row>
    <row r="405" spans="1:7" x14ac:dyDescent="0.35">
      <c r="A405" t="s">
        <v>157</v>
      </c>
      <c r="B405" t="s">
        <v>131</v>
      </c>
      <c r="C405" t="s">
        <v>132</v>
      </c>
      <c r="D405" t="s">
        <v>148</v>
      </c>
      <c r="E405" t="s">
        <v>151</v>
      </c>
      <c r="F405" t="s">
        <v>67</v>
      </c>
      <c r="G405">
        <v>23</v>
      </c>
    </row>
    <row r="406" spans="1:7" x14ac:dyDescent="0.35">
      <c r="A406" t="s">
        <v>157</v>
      </c>
      <c r="B406" t="s">
        <v>22</v>
      </c>
      <c r="C406" t="s">
        <v>88</v>
      </c>
      <c r="D406" t="s">
        <v>148</v>
      </c>
      <c r="E406" t="s">
        <v>151</v>
      </c>
      <c r="F406" t="s">
        <v>65</v>
      </c>
      <c r="G406">
        <v>1</v>
      </c>
    </row>
    <row r="407" spans="1:7" x14ac:dyDescent="0.35">
      <c r="A407" t="s">
        <v>157</v>
      </c>
      <c r="B407" t="s">
        <v>22</v>
      </c>
      <c r="C407" t="s">
        <v>88</v>
      </c>
      <c r="D407" t="s">
        <v>148</v>
      </c>
      <c r="E407" t="s">
        <v>151</v>
      </c>
      <c r="F407" t="s">
        <v>66</v>
      </c>
      <c r="G407">
        <v>2</v>
      </c>
    </row>
    <row r="408" spans="1:7" x14ac:dyDescent="0.35">
      <c r="A408" t="s">
        <v>157</v>
      </c>
      <c r="B408" t="s">
        <v>22</v>
      </c>
      <c r="C408" t="s">
        <v>88</v>
      </c>
      <c r="D408" t="s">
        <v>148</v>
      </c>
      <c r="E408" t="s">
        <v>151</v>
      </c>
      <c r="F408" t="s">
        <v>67</v>
      </c>
      <c r="G408">
        <v>14</v>
      </c>
    </row>
    <row r="409" spans="1:7" x14ac:dyDescent="0.35">
      <c r="A409" t="s">
        <v>157</v>
      </c>
      <c r="B409" t="s">
        <v>23</v>
      </c>
      <c r="C409" t="s">
        <v>89</v>
      </c>
      <c r="D409" t="s">
        <v>148</v>
      </c>
      <c r="E409" t="s">
        <v>149</v>
      </c>
      <c r="F409" t="s">
        <v>66</v>
      </c>
      <c r="G409">
        <v>18</v>
      </c>
    </row>
    <row r="410" spans="1:7" x14ac:dyDescent="0.35">
      <c r="A410" t="s">
        <v>157</v>
      </c>
      <c r="B410" t="s">
        <v>23</v>
      </c>
      <c r="C410" t="s">
        <v>89</v>
      </c>
      <c r="D410" t="s">
        <v>148</v>
      </c>
      <c r="E410" t="s">
        <v>149</v>
      </c>
      <c r="F410" t="s">
        <v>67</v>
      </c>
      <c r="G410">
        <v>14</v>
      </c>
    </row>
    <row r="411" spans="1:7" x14ac:dyDescent="0.35">
      <c r="A411" t="s">
        <v>157</v>
      </c>
      <c r="B411" t="s">
        <v>24</v>
      </c>
      <c r="C411" t="s">
        <v>90</v>
      </c>
      <c r="D411" t="s">
        <v>148</v>
      </c>
      <c r="E411" t="s">
        <v>151</v>
      </c>
      <c r="F411" t="s">
        <v>65</v>
      </c>
      <c r="G411">
        <v>2</v>
      </c>
    </row>
    <row r="412" spans="1:7" x14ac:dyDescent="0.35">
      <c r="A412" t="s">
        <v>157</v>
      </c>
      <c r="B412" t="s">
        <v>24</v>
      </c>
      <c r="C412" t="s">
        <v>90</v>
      </c>
      <c r="D412" t="s">
        <v>148</v>
      </c>
      <c r="E412" t="s">
        <v>151</v>
      </c>
      <c r="F412" t="s">
        <v>66</v>
      </c>
      <c r="G412">
        <v>1</v>
      </c>
    </row>
    <row r="413" spans="1:7" x14ac:dyDescent="0.35">
      <c r="A413" t="s">
        <v>157</v>
      </c>
      <c r="B413" t="s">
        <v>24</v>
      </c>
      <c r="C413" t="s">
        <v>90</v>
      </c>
      <c r="D413" t="s">
        <v>148</v>
      </c>
      <c r="E413" t="s">
        <v>151</v>
      </c>
      <c r="F413" t="s">
        <v>67</v>
      </c>
      <c r="G413">
        <v>35</v>
      </c>
    </row>
    <row r="414" spans="1:7" x14ac:dyDescent="0.35">
      <c r="A414" t="s">
        <v>157</v>
      </c>
      <c r="B414" t="s">
        <v>91</v>
      </c>
      <c r="C414" t="s">
        <v>92</v>
      </c>
      <c r="D414" t="s">
        <v>148</v>
      </c>
      <c r="E414" t="s">
        <v>153</v>
      </c>
      <c r="F414" t="s">
        <v>65</v>
      </c>
      <c r="G414">
        <v>2</v>
      </c>
    </row>
    <row r="415" spans="1:7" x14ac:dyDescent="0.35">
      <c r="A415" t="s">
        <v>157</v>
      </c>
      <c r="B415" t="s">
        <v>91</v>
      </c>
      <c r="C415" t="s">
        <v>92</v>
      </c>
      <c r="D415" t="s">
        <v>148</v>
      </c>
      <c r="E415" t="s">
        <v>153</v>
      </c>
      <c r="F415" t="s">
        <v>66</v>
      </c>
      <c r="G415">
        <v>1</v>
      </c>
    </row>
    <row r="416" spans="1:7" x14ac:dyDescent="0.35">
      <c r="A416" t="s">
        <v>157</v>
      </c>
      <c r="B416" t="s">
        <v>91</v>
      </c>
      <c r="C416" t="s">
        <v>92</v>
      </c>
      <c r="D416" t="s">
        <v>148</v>
      </c>
      <c r="E416" t="s">
        <v>153</v>
      </c>
      <c r="F416" t="s">
        <v>67</v>
      </c>
      <c r="G416">
        <v>1</v>
      </c>
    </row>
    <row r="417" spans="1:7" x14ac:dyDescent="0.35">
      <c r="A417" t="s">
        <v>157</v>
      </c>
      <c r="B417" t="s">
        <v>26</v>
      </c>
      <c r="C417" t="s">
        <v>93</v>
      </c>
      <c r="D417" t="s">
        <v>148</v>
      </c>
      <c r="E417" t="s">
        <v>151</v>
      </c>
      <c r="F417" t="s">
        <v>66</v>
      </c>
      <c r="G417">
        <v>3</v>
      </c>
    </row>
    <row r="418" spans="1:7" x14ac:dyDescent="0.35">
      <c r="A418" t="s">
        <v>157</v>
      </c>
      <c r="B418" t="s">
        <v>26</v>
      </c>
      <c r="C418" t="s">
        <v>93</v>
      </c>
      <c r="D418" t="s">
        <v>148</v>
      </c>
      <c r="E418" t="s">
        <v>151</v>
      </c>
      <c r="F418" t="s">
        <v>67</v>
      </c>
      <c r="G418">
        <v>47</v>
      </c>
    </row>
    <row r="419" spans="1:7" x14ac:dyDescent="0.35">
      <c r="A419" t="s">
        <v>157</v>
      </c>
      <c r="B419" t="s">
        <v>27</v>
      </c>
      <c r="C419" t="s">
        <v>94</v>
      </c>
      <c r="D419" t="s">
        <v>148</v>
      </c>
      <c r="E419" t="s">
        <v>149</v>
      </c>
      <c r="F419" t="s">
        <v>66</v>
      </c>
      <c r="G419">
        <v>1</v>
      </c>
    </row>
    <row r="420" spans="1:7" x14ac:dyDescent="0.35">
      <c r="A420" t="s">
        <v>157</v>
      </c>
      <c r="B420" t="s">
        <v>27</v>
      </c>
      <c r="C420" t="s">
        <v>94</v>
      </c>
      <c r="D420" t="s">
        <v>148</v>
      </c>
      <c r="E420" t="s">
        <v>149</v>
      </c>
      <c r="F420" t="s">
        <v>67</v>
      </c>
      <c r="G420">
        <v>38</v>
      </c>
    </row>
    <row r="421" spans="1:7" x14ac:dyDescent="0.35">
      <c r="A421" t="s">
        <v>157</v>
      </c>
      <c r="B421" t="s">
        <v>28</v>
      </c>
      <c r="C421" t="s">
        <v>95</v>
      </c>
      <c r="D421" t="s">
        <v>148</v>
      </c>
      <c r="E421" t="s">
        <v>151</v>
      </c>
      <c r="F421" t="s">
        <v>66</v>
      </c>
      <c r="G421">
        <v>1</v>
      </c>
    </row>
    <row r="422" spans="1:7" x14ac:dyDescent="0.35">
      <c r="A422" t="s">
        <v>157</v>
      </c>
      <c r="B422" t="s">
        <v>28</v>
      </c>
      <c r="C422" t="s">
        <v>95</v>
      </c>
      <c r="D422" t="s">
        <v>148</v>
      </c>
      <c r="E422" t="s">
        <v>151</v>
      </c>
      <c r="F422" t="s">
        <v>67</v>
      </c>
      <c r="G422">
        <v>18</v>
      </c>
    </row>
    <row r="423" spans="1:7" x14ac:dyDescent="0.35">
      <c r="A423" t="s">
        <v>157</v>
      </c>
      <c r="B423" t="s">
        <v>29</v>
      </c>
      <c r="C423" t="s">
        <v>96</v>
      </c>
      <c r="D423" t="s">
        <v>148</v>
      </c>
      <c r="E423" t="s">
        <v>153</v>
      </c>
      <c r="F423" t="s">
        <v>65</v>
      </c>
      <c r="G423">
        <v>3</v>
      </c>
    </row>
    <row r="424" spans="1:7" x14ac:dyDescent="0.35">
      <c r="A424" t="s">
        <v>157</v>
      </c>
      <c r="B424" t="s">
        <v>29</v>
      </c>
      <c r="C424" t="s">
        <v>96</v>
      </c>
      <c r="D424" t="s">
        <v>148</v>
      </c>
      <c r="E424" t="s">
        <v>153</v>
      </c>
      <c r="F424" t="s">
        <v>66</v>
      </c>
      <c r="G424">
        <v>3</v>
      </c>
    </row>
    <row r="425" spans="1:7" x14ac:dyDescent="0.35">
      <c r="A425" t="s">
        <v>157</v>
      </c>
      <c r="B425" t="s">
        <v>29</v>
      </c>
      <c r="C425" t="s">
        <v>96</v>
      </c>
      <c r="D425" t="s">
        <v>148</v>
      </c>
      <c r="E425" t="s">
        <v>153</v>
      </c>
      <c r="F425" t="s">
        <v>67</v>
      </c>
      <c r="G425">
        <v>11</v>
      </c>
    </row>
    <row r="426" spans="1:7" x14ac:dyDescent="0.35">
      <c r="A426" t="s">
        <v>157</v>
      </c>
      <c r="B426" t="s">
        <v>30</v>
      </c>
      <c r="C426" t="s">
        <v>97</v>
      </c>
      <c r="D426" t="s">
        <v>49</v>
      </c>
      <c r="E426" t="s">
        <v>149</v>
      </c>
      <c r="F426" t="s">
        <v>65</v>
      </c>
      <c r="G426">
        <v>3</v>
      </c>
    </row>
    <row r="427" spans="1:7" x14ac:dyDescent="0.35">
      <c r="A427" t="s">
        <v>157</v>
      </c>
      <c r="B427" t="s">
        <v>30</v>
      </c>
      <c r="C427" t="s">
        <v>97</v>
      </c>
      <c r="D427" t="s">
        <v>49</v>
      </c>
      <c r="E427" t="s">
        <v>149</v>
      </c>
      <c r="F427" t="s">
        <v>67</v>
      </c>
      <c r="G427">
        <v>70</v>
      </c>
    </row>
    <row r="428" spans="1:7" x14ac:dyDescent="0.35">
      <c r="A428" t="s">
        <v>157</v>
      </c>
      <c r="B428" t="s">
        <v>31</v>
      </c>
      <c r="C428" t="s">
        <v>98</v>
      </c>
      <c r="D428" t="s">
        <v>148</v>
      </c>
      <c r="E428" t="s">
        <v>153</v>
      </c>
      <c r="F428" t="s">
        <v>67</v>
      </c>
      <c r="G428">
        <v>16</v>
      </c>
    </row>
    <row r="429" spans="1:7" x14ac:dyDescent="0.35">
      <c r="A429" t="s">
        <v>157</v>
      </c>
      <c r="B429" t="s">
        <v>32</v>
      </c>
      <c r="C429" t="s">
        <v>114</v>
      </c>
      <c r="D429" t="s">
        <v>148</v>
      </c>
      <c r="E429" t="s">
        <v>149</v>
      </c>
      <c r="F429" t="s">
        <v>66</v>
      </c>
      <c r="G429">
        <v>1</v>
      </c>
    </row>
    <row r="430" spans="1:7" x14ac:dyDescent="0.35">
      <c r="A430" t="s">
        <v>157</v>
      </c>
      <c r="B430" t="s">
        <v>32</v>
      </c>
      <c r="C430" t="s">
        <v>114</v>
      </c>
      <c r="D430" t="s">
        <v>148</v>
      </c>
      <c r="E430" t="s">
        <v>149</v>
      </c>
      <c r="F430" t="s">
        <v>67</v>
      </c>
      <c r="G430">
        <v>4</v>
      </c>
    </row>
    <row r="431" spans="1:7" x14ac:dyDescent="0.35">
      <c r="A431" t="s">
        <v>157</v>
      </c>
      <c r="B431" t="s">
        <v>33</v>
      </c>
      <c r="C431" t="s">
        <v>99</v>
      </c>
      <c r="D431" t="s">
        <v>148</v>
      </c>
      <c r="E431" t="s">
        <v>153</v>
      </c>
      <c r="F431" t="s">
        <v>65</v>
      </c>
      <c r="G431">
        <v>1</v>
      </c>
    </row>
    <row r="432" spans="1:7" x14ac:dyDescent="0.35">
      <c r="A432" t="s">
        <v>157</v>
      </c>
      <c r="B432" t="s">
        <v>33</v>
      </c>
      <c r="C432" t="s">
        <v>99</v>
      </c>
      <c r="D432" t="s">
        <v>148</v>
      </c>
      <c r="E432" t="s">
        <v>153</v>
      </c>
      <c r="F432" t="s">
        <v>67</v>
      </c>
      <c r="G432">
        <v>13</v>
      </c>
    </row>
    <row r="433" spans="1:7" x14ac:dyDescent="0.35">
      <c r="A433" t="s">
        <v>157</v>
      </c>
      <c r="B433" t="s">
        <v>34</v>
      </c>
      <c r="C433" t="s">
        <v>100</v>
      </c>
      <c r="D433" t="s">
        <v>148</v>
      </c>
      <c r="E433" t="s">
        <v>151</v>
      </c>
      <c r="F433" t="s">
        <v>67</v>
      </c>
      <c r="G433">
        <v>19</v>
      </c>
    </row>
    <row r="434" spans="1:7" x14ac:dyDescent="0.35">
      <c r="A434" t="s">
        <v>157</v>
      </c>
      <c r="B434" t="s">
        <v>35</v>
      </c>
      <c r="C434" t="s">
        <v>101</v>
      </c>
      <c r="D434" t="s">
        <v>148</v>
      </c>
      <c r="E434" t="s">
        <v>153</v>
      </c>
      <c r="F434" t="s">
        <v>67</v>
      </c>
      <c r="G434">
        <v>11</v>
      </c>
    </row>
    <row r="435" spans="1:7" x14ac:dyDescent="0.35">
      <c r="A435" t="s">
        <v>157</v>
      </c>
      <c r="B435" t="s">
        <v>36</v>
      </c>
      <c r="C435" t="s">
        <v>102</v>
      </c>
      <c r="D435" t="s">
        <v>148</v>
      </c>
      <c r="E435" t="s">
        <v>149</v>
      </c>
      <c r="F435" t="s">
        <v>65</v>
      </c>
      <c r="G435">
        <v>1</v>
      </c>
    </row>
    <row r="436" spans="1:7" x14ac:dyDescent="0.35">
      <c r="A436" t="s">
        <v>157</v>
      </c>
      <c r="B436" t="s">
        <v>36</v>
      </c>
      <c r="C436" t="s">
        <v>102</v>
      </c>
      <c r="D436" t="s">
        <v>148</v>
      </c>
      <c r="E436" t="s">
        <v>149</v>
      </c>
      <c r="F436" t="s">
        <v>66</v>
      </c>
      <c r="G436">
        <v>14</v>
      </c>
    </row>
    <row r="437" spans="1:7" x14ac:dyDescent="0.35">
      <c r="A437" t="s">
        <v>157</v>
      </c>
      <c r="B437" t="s">
        <v>36</v>
      </c>
      <c r="C437" t="s">
        <v>102</v>
      </c>
      <c r="D437" t="s">
        <v>148</v>
      </c>
      <c r="E437" t="s">
        <v>149</v>
      </c>
      <c r="F437" t="s">
        <v>67</v>
      </c>
      <c r="G437">
        <v>21</v>
      </c>
    </row>
    <row r="438" spans="1:7" x14ac:dyDescent="0.35">
      <c r="A438" t="s">
        <v>157</v>
      </c>
      <c r="B438" t="s">
        <v>37</v>
      </c>
      <c r="C438" t="s">
        <v>103</v>
      </c>
      <c r="D438" t="s">
        <v>148</v>
      </c>
      <c r="E438" t="s">
        <v>153</v>
      </c>
      <c r="F438" t="s">
        <v>66</v>
      </c>
      <c r="G438">
        <v>2</v>
      </c>
    </row>
    <row r="439" spans="1:7" x14ac:dyDescent="0.35">
      <c r="A439" t="s">
        <v>157</v>
      </c>
      <c r="B439" t="s">
        <v>37</v>
      </c>
      <c r="C439" t="s">
        <v>103</v>
      </c>
      <c r="D439" t="s">
        <v>148</v>
      </c>
      <c r="E439" t="s">
        <v>153</v>
      </c>
      <c r="F439" t="s">
        <v>67</v>
      </c>
      <c r="G439">
        <v>9</v>
      </c>
    </row>
    <row r="440" spans="1:7" x14ac:dyDescent="0.35">
      <c r="A440" t="s">
        <v>157</v>
      </c>
      <c r="B440" t="s">
        <v>38</v>
      </c>
      <c r="C440" t="s">
        <v>104</v>
      </c>
      <c r="D440" t="s">
        <v>148</v>
      </c>
      <c r="E440" t="s">
        <v>153</v>
      </c>
      <c r="F440" t="s">
        <v>66</v>
      </c>
      <c r="G440">
        <v>2</v>
      </c>
    </row>
    <row r="441" spans="1:7" x14ac:dyDescent="0.35">
      <c r="A441" t="s">
        <v>157</v>
      </c>
      <c r="B441" t="s">
        <v>38</v>
      </c>
      <c r="C441" t="s">
        <v>104</v>
      </c>
      <c r="D441" t="s">
        <v>148</v>
      </c>
      <c r="E441" t="s">
        <v>153</v>
      </c>
      <c r="F441" t="s">
        <v>67</v>
      </c>
      <c r="G441">
        <v>8</v>
      </c>
    </row>
    <row r="442" spans="1:7" x14ac:dyDescent="0.35">
      <c r="A442" t="s">
        <v>157</v>
      </c>
      <c r="B442" t="s">
        <v>39</v>
      </c>
      <c r="C442" t="s">
        <v>105</v>
      </c>
      <c r="D442" t="s">
        <v>49</v>
      </c>
      <c r="E442" t="s">
        <v>149</v>
      </c>
      <c r="F442" t="s">
        <v>66</v>
      </c>
      <c r="G442">
        <v>1</v>
      </c>
    </row>
    <row r="443" spans="1:7" x14ac:dyDescent="0.35">
      <c r="A443" t="s">
        <v>157</v>
      </c>
      <c r="B443" t="s">
        <v>39</v>
      </c>
      <c r="C443" t="s">
        <v>105</v>
      </c>
      <c r="D443" t="s">
        <v>49</v>
      </c>
      <c r="E443" t="s">
        <v>149</v>
      </c>
      <c r="F443" t="s">
        <v>67</v>
      </c>
      <c r="G443">
        <v>41</v>
      </c>
    </row>
    <row r="444" spans="1:7" x14ac:dyDescent="0.35">
      <c r="A444" t="s">
        <v>157</v>
      </c>
      <c r="B444" t="s">
        <v>40</v>
      </c>
      <c r="C444" t="s">
        <v>106</v>
      </c>
      <c r="D444" t="s">
        <v>148</v>
      </c>
      <c r="E444" t="s">
        <v>151</v>
      </c>
      <c r="F444" t="s">
        <v>67</v>
      </c>
      <c r="G444">
        <v>18</v>
      </c>
    </row>
    <row r="445" spans="1:7" x14ac:dyDescent="0.35">
      <c r="A445" t="s">
        <v>157</v>
      </c>
      <c r="B445" t="s">
        <v>41</v>
      </c>
      <c r="C445" t="s">
        <v>107</v>
      </c>
      <c r="D445" t="s">
        <v>148</v>
      </c>
      <c r="E445" t="s">
        <v>153</v>
      </c>
      <c r="F445" t="s">
        <v>66</v>
      </c>
      <c r="G445">
        <v>5</v>
      </c>
    </row>
    <row r="446" spans="1:7" x14ac:dyDescent="0.35">
      <c r="A446" t="s">
        <v>157</v>
      </c>
      <c r="B446" t="s">
        <v>41</v>
      </c>
      <c r="C446" t="s">
        <v>107</v>
      </c>
      <c r="D446" t="s">
        <v>148</v>
      </c>
      <c r="E446" t="s">
        <v>153</v>
      </c>
      <c r="F446" t="s">
        <v>67</v>
      </c>
      <c r="G446">
        <v>15</v>
      </c>
    </row>
    <row r="447" spans="1:7" x14ac:dyDescent="0.35">
      <c r="A447" t="s">
        <v>157</v>
      </c>
      <c r="B447" t="s">
        <v>42</v>
      </c>
      <c r="C447" t="s">
        <v>108</v>
      </c>
      <c r="D447" t="s">
        <v>148</v>
      </c>
      <c r="E447" t="s">
        <v>149</v>
      </c>
      <c r="F447" t="s">
        <v>67</v>
      </c>
      <c r="G447">
        <v>39</v>
      </c>
    </row>
    <row r="448" spans="1:7" x14ac:dyDescent="0.35">
      <c r="A448" t="s">
        <v>157</v>
      </c>
      <c r="B448" t="s">
        <v>43</v>
      </c>
      <c r="C448" t="s">
        <v>109</v>
      </c>
      <c r="D448" t="s">
        <v>49</v>
      </c>
      <c r="E448" t="s">
        <v>149</v>
      </c>
      <c r="F448" t="s">
        <v>67</v>
      </c>
      <c r="G448">
        <v>41</v>
      </c>
    </row>
    <row r="449" spans="1:7" x14ac:dyDescent="0.35">
      <c r="A449" t="s">
        <v>157</v>
      </c>
      <c r="B449" t="s">
        <v>44</v>
      </c>
      <c r="C449" t="s">
        <v>110</v>
      </c>
      <c r="D449" t="s">
        <v>148</v>
      </c>
      <c r="E449" t="s">
        <v>151</v>
      </c>
      <c r="F449" t="s">
        <v>66</v>
      </c>
      <c r="G449">
        <v>1</v>
      </c>
    </row>
    <row r="450" spans="1:7" x14ac:dyDescent="0.35">
      <c r="A450" t="s">
        <v>157</v>
      </c>
      <c r="B450" t="s">
        <v>44</v>
      </c>
      <c r="C450" t="s">
        <v>110</v>
      </c>
      <c r="D450" t="s">
        <v>148</v>
      </c>
      <c r="E450" t="s">
        <v>151</v>
      </c>
      <c r="F450" t="s">
        <v>67</v>
      </c>
      <c r="G450">
        <v>9</v>
      </c>
    </row>
    <row r="451" spans="1:7" x14ac:dyDescent="0.35">
      <c r="A451" t="s">
        <v>157</v>
      </c>
      <c r="B451" t="s">
        <v>45</v>
      </c>
      <c r="C451" t="s">
        <v>111</v>
      </c>
      <c r="D451" t="s">
        <v>49</v>
      </c>
      <c r="E451" t="s">
        <v>149</v>
      </c>
      <c r="F451" t="s">
        <v>66</v>
      </c>
      <c r="G451">
        <v>1</v>
      </c>
    </row>
    <row r="452" spans="1:7" x14ac:dyDescent="0.35">
      <c r="A452" t="s">
        <v>157</v>
      </c>
      <c r="B452" t="s">
        <v>45</v>
      </c>
      <c r="C452" t="s">
        <v>111</v>
      </c>
      <c r="D452" t="s">
        <v>49</v>
      </c>
      <c r="E452" t="s">
        <v>149</v>
      </c>
      <c r="F452" t="s">
        <v>67</v>
      </c>
      <c r="G452">
        <v>63</v>
      </c>
    </row>
    <row r="453" spans="1:7" x14ac:dyDescent="0.35">
      <c r="A453" t="s">
        <v>157</v>
      </c>
      <c r="B453" t="s">
        <v>46</v>
      </c>
      <c r="C453" t="s">
        <v>112</v>
      </c>
      <c r="D453" t="s">
        <v>148</v>
      </c>
      <c r="E453" t="s">
        <v>151</v>
      </c>
      <c r="F453" t="s">
        <v>66</v>
      </c>
      <c r="G453">
        <v>10</v>
      </c>
    </row>
    <row r="454" spans="1:7" x14ac:dyDescent="0.35">
      <c r="A454" t="s">
        <v>157</v>
      </c>
      <c r="B454" t="s">
        <v>46</v>
      </c>
      <c r="C454" t="s">
        <v>112</v>
      </c>
      <c r="D454" t="s">
        <v>148</v>
      </c>
      <c r="E454" t="s">
        <v>151</v>
      </c>
      <c r="F454" t="s">
        <v>67</v>
      </c>
      <c r="G454">
        <v>2</v>
      </c>
    </row>
    <row r="455" spans="1:7" x14ac:dyDescent="0.35">
      <c r="A455" t="s">
        <v>157</v>
      </c>
      <c r="B455" t="s">
        <v>47</v>
      </c>
      <c r="C455" t="s">
        <v>113</v>
      </c>
      <c r="D455" t="s">
        <v>49</v>
      </c>
      <c r="E455" t="s">
        <v>149</v>
      </c>
      <c r="F455" t="s">
        <v>67</v>
      </c>
      <c r="G455">
        <v>67</v>
      </c>
    </row>
    <row r="456" spans="1:7" x14ac:dyDescent="0.35">
      <c r="A456" t="s">
        <v>158</v>
      </c>
      <c r="B456" t="s">
        <v>4</v>
      </c>
      <c r="C456" t="s">
        <v>70</v>
      </c>
      <c r="D456" t="s">
        <v>148</v>
      </c>
      <c r="E456" t="s">
        <v>149</v>
      </c>
      <c r="F456" t="s">
        <v>66</v>
      </c>
      <c r="G456">
        <v>4</v>
      </c>
    </row>
    <row r="457" spans="1:7" x14ac:dyDescent="0.35">
      <c r="A457" t="s">
        <v>158</v>
      </c>
      <c r="B457" t="s">
        <v>4</v>
      </c>
      <c r="C457" t="s">
        <v>70</v>
      </c>
      <c r="D457" t="s">
        <v>148</v>
      </c>
      <c r="E457" t="s">
        <v>149</v>
      </c>
      <c r="F457" t="s">
        <v>67</v>
      </c>
      <c r="G457">
        <v>19</v>
      </c>
    </row>
    <row r="458" spans="1:7" x14ac:dyDescent="0.35">
      <c r="A458" t="s">
        <v>158</v>
      </c>
      <c r="B458" t="s">
        <v>5</v>
      </c>
      <c r="C458" t="s">
        <v>71</v>
      </c>
      <c r="D458" t="s">
        <v>148</v>
      </c>
      <c r="E458" t="s">
        <v>151</v>
      </c>
      <c r="F458" t="s">
        <v>65</v>
      </c>
      <c r="G458">
        <v>3</v>
      </c>
    </row>
    <row r="459" spans="1:7" x14ac:dyDescent="0.35">
      <c r="A459" t="s">
        <v>158</v>
      </c>
      <c r="B459" t="s">
        <v>5</v>
      </c>
      <c r="C459" t="s">
        <v>71</v>
      </c>
      <c r="D459" t="s">
        <v>148</v>
      </c>
      <c r="E459" t="s">
        <v>151</v>
      </c>
      <c r="F459" t="s">
        <v>66</v>
      </c>
      <c r="G459">
        <v>7</v>
      </c>
    </row>
    <row r="460" spans="1:7" x14ac:dyDescent="0.35">
      <c r="A460" t="s">
        <v>158</v>
      </c>
      <c r="B460" t="s">
        <v>5</v>
      </c>
      <c r="C460" t="s">
        <v>71</v>
      </c>
      <c r="D460" t="s">
        <v>148</v>
      </c>
      <c r="E460" t="s">
        <v>151</v>
      </c>
      <c r="F460" t="s">
        <v>67</v>
      </c>
      <c r="G460">
        <v>15</v>
      </c>
    </row>
    <row r="461" spans="1:7" x14ac:dyDescent="0.35">
      <c r="A461" t="s">
        <v>158</v>
      </c>
      <c r="B461" t="s">
        <v>6</v>
      </c>
      <c r="C461" t="s">
        <v>72</v>
      </c>
      <c r="D461" t="s">
        <v>148</v>
      </c>
      <c r="E461" t="s">
        <v>149</v>
      </c>
      <c r="F461" t="s">
        <v>67</v>
      </c>
      <c r="G461">
        <v>13</v>
      </c>
    </row>
    <row r="462" spans="1:7" x14ac:dyDescent="0.35">
      <c r="A462" t="s">
        <v>158</v>
      </c>
      <c r="B462" t="s">
        <v>7</v>
      </c>
      <c r="C462" t="s">
        <v>73</v>
      </c>
      <c r="D462" t="s">
        <v>148</v>
      </c>
      <c r="E462" t="s">
        <v>151</v>
      </c>
      <c r="F462" t="s">
        <v>65</v>
      </c>
      <c r="G462">
        <v>2</v>
      </c>
    </row>
    <row r="463" spans="1:7" x14ac:dyDescent="0.35">
      <c r="A463" t="s">
        <v>158</v>
      </c>
      <c r="B463" t="s">
        <v>7</v>
      </c>
      <c r="C463" t="s">
        <v>73</v>
      </c>
      <c r="D463" t="s">
        <v>148</v>
      </c>
      <c r="E463" t="s">
        <v>151</v>
      </c>
      <c r="F463" t="s">
        <v>66</v>
      </c>
      <c r="G463">
        <v>2</v>
      </c>
    </row>
    <row r="464" spans="1:7" x14ac:dyDescent="0.35">
      <c r="A464" t="s">
        <v>158</v>
      </c>
      <c r="B464" t="s">
        <v>7</v>
      </c>
      <c r="C464" t="s">
        <v>73</v>
      </c>
      <c r="D464" t="s">
        <v>148</v>
      </c>
      <c r="E464" t="s">
        <v>151</v>
      </c>
      <c r="F464" t="s">
        <v>67</v>
      </c>
      <c r="G464">
        <v>8</v>
      </c>
    </row>
    <row r="465" spans="1:7" x14ac:dyDescent="0.35">
      <c r="A465" t="s">
        <v>158</v>
      </c>
      <c r="B465" t="s">
        <v>8</v>
      </c>
      <c r="C465" t="s">
        <v>74</v>
      </c>
      <c r="D465" t="s">
        <v>148</v>
      </c>
      <c r="E465" t="s">
        <v>153</v>
      </c>
      <c r="F465" t="s">
        <v>66</v>
      </c>
      <c r="G465">
        <v>5</v>
      </c>
    </row>
    <row r="466" spans="1:7" x14ac:dyDescent="0.35">
      <c r="A466" t="s">
        <v>158</v>
      </c>
      <c r="B466" t="s">
        <v>8</v>
      </c>
      <c r="C466" t="s">
        <v>74</v>
      </c>
      <c r="D466" t="s">
        <v>148</v>
      </c>
      <c r="E466" t="s">
        <v>153</v>
      </c>
      <c r="F466" t="s">
        <v>67</v>
      </c>
      <c r="G466">
        <v>17</v>
      </c>
    </row>
    <row r="467" spans="1:7" x14ac:dyDescent="0.35">
      <c r="A467" t="s">
        <v>158</v>
      </c>
      <c r="B467" t="s">
        <v>9</v>
      </c>
      <c r="C467" t="s">
        <v>75</v>
      </c>
      <c r="D467" t="s">
        <v>148</v>
      </c>
      <c r="E467" t="s">
        <v>151</v>
      </c>
      <c r="F467" t="s">
        <v>65</v>
      </c>
      <c r="G467">
        <v>1</v>
      </c>
    </row>
    <row r="468" spans="1:7" x14ac:dyDescent="0.35">
      <c r="A468" t="s">
        <v>158</v>
      </c>
      <c r="B468" t="s">
        <v>9</v>
      </c>
      <c r="C468" t="s">
        <v>75</v>
      </c>
      <c r="D468" t="s">
        <v>148</v>
      </c>
      <c r="E468" t="s">
        <v>151</v>
      </c>
      <c r="F468" t="s">
        <v>66</v>
      </c>
      <c r="G468">
        <v>1</v>
      </c>
    </row>
    <row r="469" spans="1:7" x14ac:dyDescent="0.35">
      <c r="A469" t="s">
        <v>158</v>
      </c>
      <c r="B469" t="s">
        <v>9</v>
      </c>
      <c r="C469" t="s">
        <v>75</v>
      </c>
      <c r="D469" t="s">
        <v>148</v>
      </c>
      <c r="E469" t="s">
        <v>151</v>
      </c>
      <c r="F469" t="s">
        <v>67</v>
      </c>
      <c r="G469">
        <v>14</v>
      </c>
    </row>
    <row r="470" spans="1:7" x14ac:dyDescent="0.35">
      <c r="A470" t="s">
        <v>158</v>
      </c>
      <c r="B470" t="s">
        <v>10</v>
      </c>
      <c r="C470" t="s">
        <v>76</v>
      </c>
      <c r="D470" t="s">
        <v>148</v>
      </c>
      <c r="E470" t="s">
        <v>149</v>
      </c>
      <c r="F470" t="s">
        <v>66</v>
      </c>
      <c r="G470">
        <v>3</v>
      </c>
    </row>
    <row r="471" spans="1:7" x14ac:dyDescent="0.35">
      <c r="A471" t="s">
        <v>158</v>
      </c>
      <c r="B471" t="s">
        <v>10</v>
      </c>
      <c r="C471" t="s">
        <v>76</v>
      </c>
      <c r="D471" t="s">
        <v>148</v>
      </c>
      <c r="E471" t="s">
        <v>149</v>
      </c>
      <c r="F471" t="s">
        <v>67</v>
      </c>
      <c r="G471">
        <v>18</v>
      </c>
    </row>
    <row r="472" spans="1:7" x14ac:dyDescent="0.35">
      <c r="A472" t="s">
        <v>158</v>
      </c>
      <c r="B472" t="s">
        <v>11</v>
      </c>
      <c r="C472" t="s">
        <v>77</v>
      </c>
      <c r="D472" t="s">
        <v>148</v>
      </c>
      <c r="E472" t="s">
        <v>153</v>
      </c>
      <c r="F472" t="s">
        <v>65</v>
      </c>
      <c r="G472">
        <v>4</v>
      </c>
    </row>
    <row r="473" spans="1:7" x14ac:dyDescent="0.35">
      <c r="A473" t="s">
        <v>158</v>
      </c>
      <c r="B473" t="s">
        <v>11</v>
      </c>
      <c r="C473" t="s">
        <v>77</v>
      </c>
      <c r="D473" t="s">
        <v>148</v>
      </c>
      <c r="E473" t="s">
        <v>153</v>
      </c>
      <c r="F473" t="s">
        <v>66</v>
      </c>
      <c r="G473">
        <v>1</v>
      </c>
    </row>
    <row r="474" spans="1:7" x14ac:dyDescent="0.35">
      <c r="A474" t="s">
        <v>158</v>
      </c>
      <c r="B474" t="s">
        <v>11</v>
      </c>
      <c r="C474" t="s">
        <v>77</v>
      </c>
      <c r="D474" t="s">
        <v>148</v>
      </c>
      <c r="E474" t="s">
        <v>153</v>
      </c>
      <c r="F474" t="s">
        <v>67</v>
      </c>
      <c r="G474">
        <v>17</v>
      </c>
    </row>
    <row r="475" spans="1:7" x14ac:dyDescent="0.35">
      <c r="A475" t="s">
        <v>158</v>
      </c>
      <c r="B475" t="s">
        <v>12</v>
      </c>
      <c r="C475" t="s">
        <v>78</v>
      </c>
      <c r="D475" t="s">
        <v>148</v>
      </c>
      <c r="E475" t="s">
        <v>153</v>
      </c>
      <c r="F475" t="s">
        <v>66</v>
      </c>
      <c r="G475">
        <v>1</v>
      </c>
    </row>
    <row r="476" spans="1:7" x14ac:dyDescent="0.35">
      <c r="A476" t="s">
        <v>158</v>
      </c>
      <c r="B476" t="s">
        <v>12</v>
      </c>
      <c r="C476" t="s">
        <v>78</v>
      </c>
      <c r="D476" t="s">
        <v>148</v>
      </c>
      <c r="E476" t="s">
        <v>153</v>
      </c>
      <c r="F476" t="s">
        <v>67</v>
      </c>
      <c r="G476">
        <v>19</v>
      </c>
    </row>
    <row r="477" spans="1:7" x14ac:dyDescent="0.35">
      <c r="A477" t="s">
        <v>158</v>
      </c>
      <c r="B477" t="s">
        <v>13</v>
      </c>
      <c r="C477" t="s">
        <v>79</v>
      </c>
      <c r="D477" t="s">
        <v>148</v>
      </c>
      <c r="E477" t="s">
        <v>151</v>
      </c>
      <c r="F477" t="s">
        <v>65</v>
      </c>
      <c r="G477">
        <v>1</v>
      </c>
    </row>
    <row r="478" spans="1:7" x14ac:dyDescent="0.35">
      <c r="A478" t="s">
        <v>158</v>
      </c>
      <c r="B478" t="s">
        <v>13</v>
      </c>
      <c r="C478" t="s">
        <v>79</v>
      </c>
      <c r="D478" t="s">
        <v>148</v>
      </c>
      <c r="E478" t="s">
        <v>151</v>
      </c>
      <c r="F478" t="s">
        <v>66</v>
      </c>
      <c r="G478">
        <v>2</v>
      </c>
    </row>
    <row r="479" spans="1:7" x14ac:dyDescent="0.35">
      <c r="A479" t="s">
        <v>158</v>
      </c>
      <c r="B479" t="s">
        <v>13</v>
      </c>
      <c r="C479" t="s">
        <v>79</v>
      </c>
      <c r="D479" t="s">
        <v>148</v>
      </c>
      <c r="E479" t="s">
        <v>151</v>
      </c>
      <c r="F479" t="s">
        <v>67</v>
      </c>
      <c r="G479">
        <v>8</v>
      </c>
    </row>
    <row r="480" spans="1:7" x14ac:dyDescent="0.35">
      <c r="A480" t="s">
        <v>158</v>
      </c>
      <c r="B480" t="s">
        <v>14</v>
      </c>
      <c r="C480" t="s">
        <v>80</v>
      </c>
      <c r="D480" t="s">
        <v>148</v>
      </c>
      <c r="E480" t="s">
        <v>153</v>
      </c>
      <c r="F480" t="s">
        <v>66</v>
      </c>
      <c r="G480">
        <v>8</v>
      </c>
    </row>
    <row r="481" spans="1:7" x14ac:dyDescent="0.35">
      <c r="A481" t="s">
        <v>158</v>
      </c>
      <c r="B481" t="s">
        <v>14</v>
      </c>
      <c r="C481" t="s">
        <v>80</v>
      </c>
      <c r="D481" t="s">
        <v>148</v>
      </c>
      <c r="E481" t="s">
        <v>153</v>
      </c>
      <c r="F481" t="s">
        <v>67</v>
      </c>
      <c r="G481">
        <v>43</v>
      </c>
    </row>
    <row r="482" spans="1:7" x14ac:dyDescent="0.35">
      <c r="A482" t="s">
        <v>158</v>
      </c>
      <c r="B482" t="s">
        <v>63</v>
      </c>
      <c r="C482" t="s">
        <v>81</v>
      </c>
      <c r="D482" t="s">
        <v>148</v>
      </c>
      <c r="E482" t="s">
        <v>151</v>
      </c>
      <c r="F482" t="s">
        <v>65</v>
      </c>
      <c r="G482">
        <v>4</v>
      </c>
    </row>
    <row r="483" spans="1:7" x14ac:dyDescent="0.35">
      <c r="A483" t="s">
        <v>158</v>
      </c>
      <c r="B483" t="s">
        <v>63</v>
      </c>
      <c r="C483" t="s">
        <v>81</v>
      </c>
      <c r="D483" t="s">
        <v>148</v>
      </c>
      <c r="E483" t="s">
        <v>151</v>
      </c>
      <c r="F483" t="s">
        <v>66</v>
      </c>
      <c r="G483">
        <v>3</v>
      </c>
    </row>
    <row r="484" spans="1:7" x14ac:dyDescent="0.35">
      <c r="A484" t="s">
        <v>158</v>
      </c>
      <c r="B484" t="s">
        <v>63</v>
      </c>
      <c r="C484" t="s">
        <v>81</v>
      </c>
      <c r="D484" t="s">
        <v>148</v>
      </c>
      <c r="E484" t="s">
        <v>151</v>
      </c>
      <c r="F484" t="s">
        <v>67</v>
      </c>
      <c r="G484">
        <v>14</v>
      </c>
    </row>
    <row r="485" spans="1:7" x14ac:dyDescent="0.35">
      <c r="A485" t="s">
        <v>158</v>
      </c>
      <c r="B485" t="s">
        <v>15</v>
      </c>
      <c r="C485" t="s">
        <v>82</v>
      </c>
      <c r="D485" t="s">
        <v>148</v>
      </c>
      <c r="E485" t="s">
        <v>153</v>
      </c>
      <c r="F485" t="s">
        <v>65</v>
      </c>
      <c r="G485">
        <v>2</v>
      </c>
    </row>
    <row r="486" spans="1:7" x14ac:dyDescent="0.35">
      <c r="A486" t="s">
        <v>158</v>
      </c>
      <c r="B486" t="s">
        <v>15</v>
      </c>
      <c r="C486" t="s">
        <v>82</v>
      </c>
      <c r="D486" t="s">
        <v>148</v>
      </c>
      <c r="E486" t="s">
        <v>153</v>
      </c>
      <c r="F486" t="s">
        <v>67</v>
      </c>
      <c r="G486">
        <v>14</v>
      </c>
    </row>
    <row r="487" spans="1:7" x14ac:dyDescent="0.35">
      <c r="A487" t="s">
        <v>158</v>
      </c>
      <c r="B487" t="s">
        <v>16</v>
      </c>
      <c r="C487" t="s">
        <v>83</v>
      </c>
      <c r="D487" t="s">
        <v>148</v>
      </c>
      <c r="E487" t="s">
        <v>151</v>
      </c>
      <c r="F487" t="s">
        <v>66</v>
      </c>
      <c r="G487">
        <v>2</v>
      </c>
    </row>
    <row r="488" spans="1:7" x14ac:dyDescent="0.35">
      <c r="A488" t="s">
        <v>158</v>
      </c>
      <c r="B488" t="s">
        <v>16</v>
      </c>
      <c r="C488" t="s">
        <v>83</v>
      </c>
      <c r="D488" t="s">
        <v>148</v>
      </c>
      <c r="E488" t="s">
        <v>151</v>
      </c>
      <c r="F488" t="s">
        <v>67</v>
      </c>
      <c r="G488">
        <v>20</v>
      </c>
    </row>
    <row r="489" spans="1:7" x14ac:dyDescent="0.35">
      <c r="A489" t="s">
        <v>158</v>
      </c>
      <c r="B489" t="s">
        <v>17</v>
      </c>
      <c r="C489" t="s">
        <v>84</v>
      </c>
      <c r="D489" t="s">
        <v>148</v>
      </c>
      <c r="E489" t="s">
        <v>151</v>
      </c>
      <c r="F489" t="s">
        <v>65</v>
      </c>
      <c r="G489">
        <v>6</v>
      </c>
    </row>
    <row r="490" spans="1:7" x14ac:dyDescent="0.35">
      <c r="A490" t="s">
        <v>158</v>
      </c>
      <c r="B490" t="s">
        <v>17</v>
      </c>
      <c r="C490" t="s">
        <v>84</v>
      </c>
      <c r="D490" t="s">
        <v>148</v>
      </c>
      <c r="E490" t="s">
        <v>151</v>
      </c>
      <c r="F490" t="s">
        <v>67</v>
      </c>
      <c r="G490">
        <v>37</v>
      </c>
    </row>
    <row r="491" spans="1:7" x14ac:dyDescent="0.35">
      <c r="A491" t="s">
        <v>158</v>
      </c>
      <c r="B491" t="s">
        <v>18</v>
      </c>
      <c r="C491" t="s">
        <v>85</v>
      </c>
      <c r="D491" t="s">
        <v>148</v>
      </c>
      <c r="E491" t="s">
        <v>151</v>
      </c>
      <c r="F491" t="s">
        <v>66</v>
      </c>
      <c r="G491">
        <v>2</v>
      </c>
    </row>
    <row r="492" spans="1:7" x14ac:dyDescent="0.35">
      <c r="A492" t="s">
        <v>158</v>
      </c>
      <c r="B492" t="s">
        <v>18</v>
      </c>
      <c r="C492" t="s">
        <v>85</v>
      </c>
      <c r="D492" t="s">
        <v>148</v>
      </c>
      <c r="E492" t="s">
        <v>151</v>
      </c>
      <c r="F492" t="s">
        <v>67</v>
      </c>
      <c r="G492">
        <v>6</v>
      </c>
    </row>
    <row r="493" spans="1:7" x14ac:dyDescent="0.35">
      <c r="A493" t="s">
        <v>158</v>
      </c>
      <c r="B493" t="s">
        <v>19</v>
      </c>
      <c r="C493" t="s">
        <v>86</v>
      </c>
      <c r="D493" t="s">
        <v>49</v>
      </c>
      <c r="E493" t="s">
        <v>149</v>
      </c>
      <c r="F493" t="s">
        <v>66</v>
      </c>
      <c r="G493">
        <v>75</v>
      </c>
    </row>
    <row r="494" spans="1:7" x14ac:dyDescent="0.35">
      <c r="A494" t="s">
        <v>158</v>
      </c>
      <c r="B494" t="s">
        <v>19</v>
      </c>
      <c r="C494" t="s">
        <v>86</v>
      </c>
      <c r="D494" t="s">
        <v>49</v>
      </c>
      <c r="E494" t="s">
        <v>149</v>
      </c>
      <c r="F494" t="s">
        <v>67</v>
      </c>
      <c r="G494">
        <v>109</v>
      </c>
    </row>
    <row r="495" spans="1:7" x14ac:dyDescent="0.35">
      <c r="A495" t="s">
        <v>158</v>
      </c>
      <c r="B495" t="s">
        <v>20</v>
      </c>
      <c r="C495" t="s">
        <v>87</v>
      </c>
      <c r="D495" t="s">
        <v>49</v>
      </c>
      <c r="E495" t="s">
        <v>149</v>
      </c>
      <c r="F495" t="s">
        <v>65</v>
      </c>
      <c r="G495">
        <v>2</v>
      </c>
    </row>
    <row r="496" spans="1:7" x14ac:dyDescent="0.35">
      <c r="A496" t="s">
        <v>158</v>
      </c>
      <c r="B496" t="s">
        <v>20</v>
      </c>
      <c r="C496" t="s">
        <v>87</v>
      </c>
      <c r="D496" t="s">
        <v>49</v>
      </c>
      <c r="E496" t="s">
        <v>149</v>
      </c>
      <c r="F496" t="s">
        <v>67</v>
      </c>
      <c r="G496">
        <v>51</v>
      </c>
    </row>
    <row r="497" spans="1:7" x14ac:dyDescent="0.35">
      <c r="A497" t="s">
        <v>158</v>
      </c>
      <c r="B497" t="s">
        <v>131</v>
      </c>
      <c r="C497" t="s">
        <v>132</v>
      </c>
      <c r="D497" t="s">
        <v>148</v>
      </c>
      <c r="E497" t="s">
        <v>151</v>
      </c>
      <c r="F497" t="s">
        <v>65</v>
      </c>
      <c r="G497">
        <v>3</v>
      </c>
    </row>
    <row r="498" spans="1:7" x14ac:dyDescent="0.35">
      <c r="A498" t="s">
        <v>158</v>
      </c>
      <c r="B498" t="s">
        <v>131</v>
      </c>
      <c r="C498" t="s">
        <v>132</v>
      </c>
      <c r="D498" t="s">
        <v>148</v>
      </c>
      <c r="E498" t="s">
        <v>151</v>
      </c>
      <c r="F498" t="s">
        <v>66</v>
      </c>
      <c r="G498">
        <v>21</v>
      </c>
    </row>
    <row r="499" spans="1:7" x14ac:dyDescent="0.35">
      <c r="A499" t="s">
        <v>158</v>
      </c>
      <c r="B499" t="s">
        <v>131</v>
      </c>
      <c r="C499" t="s">
        <v>132</v>
      </c>
      <c r="D499" t="s">
        <v>148</v>
      </c>
      <c r="E499" t="s">
        <v>151</v>
      </c>
      <c r="F499" t="s">
        <v>67</v>
      </c>
      <c r="G499">
        <v>43</v>
      </c>
    </row>
    <row r="500" spans="1:7" x14ac:dyDescent="0.35">
      <c r="A500" t="s">
        <v>158</v>
      </c>
      <c r="B500" t="s">
        <v>22</v>
      </c>
      <c r="C500" t="s">
        <v>88</v>
      </c>
      <c r="D500" t="s">
        <v>148</v>
      </c>
      <c r="E500" t="s">
        <v>151</v>
      </c>
      <c r="F500" t="s">
        <v>67</v>
      </c>
      <c r="G500">
        <v>9</v>
      </c>
    </row>
    <row r="501" spans="1:7" x14ac:dyDescent="0.35">
      <c r="A501" t="s">
        <v>158</v>
      </c>
      <c r="B501" t="s">
        <v>23</v>
      </c>
      <c r="C501" t="s">
        <v>89</v>
      </c>
      <c r="D501" t="s">
        <v>148</v>
      </c>
      <c r="E501" t="s">
        <v>149</v>
      </c>
      <c r="F501" t="s">
        <v>66</v>
      </c>
      <c r="G501">
        <v>26</v>
      </c>
    </row>
    <row r="502" spans="1:7" x14ac:dyDescent="0.35">
      <c r="A502" t="s">
        <v>158</v>
      </c>
      <c r="B502" t="s">
        <v>23</v>
      </c>
      <c r="C502" t="s">
        <v>89</v>
      </c>
      <c r="D502" t="s">
        <v>148</v>
      </c>
      <c r="E502" t="s">
        <v>149</v>
      </c>
      <c r="F502" t="s">
        <v>67</v>
      </c>
      <c r="G502">
        <v>4</v>
      </c>
    </row>
    <row r="503" spans="1:7" x14ac:dyDescent="0.35">
      <c r="A503" t="s">
        <v>158</v>
      </c>
      <c r="B503" t="s">
        <v>24</v>
      </c>
      <c r="C503" t="s">
        <v>90</v>
      </c>
      <c r="D503" t="s">
        <v>148</v>
      </c>
      <c r="E503" t="s">
        <v>151</v>
      </c>
      <c r="F503" t="s">
        <v>65</v>
      </c>
      <c r="G503">
        <v>5</v>
      </c>
    </row>
    <row r="504" spans="1:7" x14ac:dyDescent="0.35">
      <c r="A504" t="s">
        <v>158</v>
      </c>
      <c r="B504" t="s">
        <v>24</v>
      </c>
      <c r="C504" t="s">
        <v>90</v>
      </c>
      <c r="D504" t="s">
        <v>148</v>
      </c>
      <c r="E504" t="s">
        <v>151</v>
      </c>
      <c r="F504" t="s">
        <v>66</v>
      </c>
      <c r="G504">
        <v>1</v>
      </c>
    </row>
    <row r="505" spans="1:7" x14ac:dyDescent="0.35">
      <c r="A505" t="s">
        <v>158</v>
      </c>
      <c r="B505" t="s">
        <v>24</v>
      </c>
      <c r="C505" t="s">
        <v>90</v>
      </c>
      <c r="D505" t="s">
        <v>148</v>
      </c>
      <c r="E505" t="s">
        <v>151</v>
      </c>
      <c r="F505" t="s">
        <v>67</v>
      </c>
      <c r="G505">
        <v>22</v>
      </c>
    </row>
    <row r="506" spans="1:7" x14ac:dyDescent="0.35">
      <c r="A506" t="s">
        <v>158</v>
      </c>
      <c r="B506" t="s">
        <v>26</v>
      </c>
      <c r="C506" t="s">
        <v>93</v>
      </c>
      <c r="D506" t="s">
        <v>148</v>
      </c>
      <c r="E506" t="s">
        <v>151</v>
      </c>
      <c r="F506" t="s">
        <v>65</v>
      </c>
      <c r="G506">
        <v>5</v>
      </c>
    </row>
    <row r="507" spans="1:7" x14ac:dyDescent="0.35">
      <c r="A507" t="s">
        <v>158</v>
      </c>
      <c r="B507" t="s">
        <v>26</v>
      </c>
      <c r="C507" t="s">
        <v>93</v>
      </c>
      <c r="D507" t="s">
        <v>148</v>
      </c>
      <c r="E507" t="s">
        <v>151</v>
      </c>
      <c r="F507" t="s">
        <v>67</v>
      </c>
      <c r="G507">
        <v>27</v>
      </c>
    </row>
    <row r="508" spans="1:7" x14ac:dyDescent="0.35">
      <c r="A508" t="s">
        <v>158</v>
      </c>
      <c r="B508" t="s">
        <v>27</v>
      </c>
      <c r="C508" t="s">
        <v>94</v>
      </c>
      <c r="D508" t="s">
        <v>148</v>
      </c>
      <c r="E508" t="s">
        <v>149</v>
      </c>
      <c r="F508" t="s">
        <v>65</v>
      </c>
      <c r="G508">
        <v>2</v>
      </c>
    </row>
    <row r="509" spans="1:7" x14ac:dyDescent="0.35">
      <c r="A509" t="s">
        <v>158</v>
      </c>
      <c r="B509" t="s">
        <v>27</v>
      </c>
      <c r="C509" t="s">
        <v>94</v>
      </c>
      <c r="D509" t="s">
        <v>148</v>
      </c>
      <c r="E509" t="s">
        <v>149</v>
      </c>
      <c r="F509" t="s">
        <v>66</v>
      </c>
      <c r="G509">
        <v>1</v>
      </c>
    </row>
    <row r="510" spans="1:7" x14ac:dyDescent="0.35">
      <c r="A510" t="s">
        <v>158</v>
      </c>
      <c r="B510" t="s">
        <v>27</v>
      </c>
      <c r="C510" t="s">
        <v>94</v>
      </c>
      <c r="D510" t="s">
        <v>148</v>
      </c>
      <c r="E510" t="s">
        <v>149</v>
      </c>
      <c r="F510" t="s">
        <v>67</v>
      </c>
      <c r="G510">
        <v>39</v>
      </c>
    </row>
    <row r="511" spans="1:7" x14ac:dyDescent="0.35">
      <c r="A511" t="s">
        <v>158</v>
      </c>
      <c r="B511" t="s">
        <v>28</v>
      </c>
      <c r="C511" t="s">
        <v>95</v>
      </c>
      <c r="D511" t="s">
        <v>148</v>
      </c>
      <c r="E511" t="s">
        <v>151</v>
      </c>
      <c r="F511" t="s">
        <v>66</v>
      </c>
      <c r="G511">
        <v>2</v>
      </c>
    </row>
    <row r="512" spans="1:7" x14ac:dyDescent="0.35">
      <c r="A512" t="s">
        <v>158</v>
      </c>
      <c r="B512" t="s">
        <v>28</v>
      </c>
      <c r="C512" t="s">
        <v>95</v>
      </c>
      <c r="D512" t="s">
        <v>148</v>
      </c>
      <c r="E512" t="s">
        <v>151</v>
      </c>
      <c r="F512" t="s">
        <v>67</v>
      </c>
      <c r="G512">
        <v>20</v>
      </c>
    </row>
    <row r="513" spans="1:7" x14ac:dyDescent="0.35">
      <c r="A513" t="s">
        <v>158</v>
      </c>
      <c r="B513" t="s">
        <v>29</v>
      </c>
      <c r="C513" t="s">
        <v>96</v>
      </c>
      <c r="D513" t="s">
        <v>148</v>
      </c>
      <c r="E513" t="s">
        <v>153</v>
      </c>
      <c r="F513" t="s">
        <v>66</v>
      </c>
      <c r="G513">
        <v>1</v>
      </c>
    </row>
    <row r="514" spans="1:7" x14ac:dyDescent="0.35">
      <c r="A514" t="s">
        <v>158</v>
      </c>
      <c r="B514" t="s">
        <v>29</v>
      </c>
      <c r="C514" t="s">
        <v>96</v>
      </c>
      <c r="D514" t="s">
        <v>148</v>
      </c>
      <c r="E514" t="s">
        <v>153</v>
      </c>
      <c r="F514" t="s">
        <v>67</v>
      </c>
      <c r="G514">
        <v>13</v>
      </c>
    </row>
    <row r="515" spans="1:7" x14ac:dyDescent="0.35">
      <c r="A515" t="s">
        <v>158</v>
      </c>
      <c r="B515" t="s">
        <v>30</v>
      </c>
      <c r="C515" t="s">
        <v>97</v>
      </c>
      <c r="D515" t="s">
        <v>49</v>
      </c>
      <c r="E515" t="s">
        <v>149</v>
      </c>
      <c r="F515" t="s">
        <v>66</v>
      </c>
      <c r="G515">
        <v>7</v>
      </c>
    </row>
    <row r="516" spans="1:7" x14ac:dyDescent="0.35">
      <c r="A516" t="s">
        <v>158</v>
      </c>
      <c r="B516" t="s">
        <v>30</v>
      </c>
      <c r="C516" t="s">
        <v>97</v>
      </c>
      <c r="D516" t="s">
        <v>49</v>
      </c>
      <c r="E516" t="s">
        <v>149</v>
      </c>
      <c r="F516" t="s">
        <v>67</v>
      </c>
      <c r="G516">
        <v>44</v>
      </c>
    </row>
    <row r="517" spans="1:7" x14ac:dyDescent="0.35">
      <c r="A517" t="s">
        <v>158</v>
      </c>
      <c r="B517" t="s">
        <v>31</v>
      </c>
      <c r="C517" t="s">
        <v>98</v>
      </c>
      <c r="D517" t="s">
        <v>148</v>
      </c>
      <c r="E517" t="s">
        <v>153</v>
      </c>
      <c r="F517" t="s">
        <v>67</v>
      </c>
      <c r="G517">
        <v>20</v>
      </c>
    </row>
    <row r="518" spans="1:7" x14ac:dyDescent="0.35">
      <c r="A518" t="s">
        <v>158</v>
      </c>
      <c r="B518" t="s">
        <v>33</v>
      </c>
      <c r="C518" t="s">
        <v>99</v>
      </c>
      <c r="D518" t="s">
        <v>148</v>
      </c>
      <c r="E518" t="s">
        <v>153</v>
      </c>
      <c r="F518" t="s">
        <v>65</v>
      </c>
      <c r="G518">
        <v>1</v>
      </c>
    </row>
    <row r="519" spans="1:7" x14ac:dyDescent="0.35">
      <c r="A519" t="s">
        <v>158</v>
      </c>
      <c r="B519" t="s">
        <v>33</v>
      </c>
      <c r="C519" t="s">
        <v>99</v>
      </c>
      <c r="D519" t="s">
        <v>148</v>
      </c>
      <c r="E519" t="s">
        <v>153</v>
      </c>
      <c r="F519" t="s">
        <v>66</v>
      </c>
      <c r="G519">
        <v>4</v>
      </c>
    </row>
    <row r="520" spans="1:7" x14ac:dyDescent="0.35">
      <c r="A520" t="s">
        <v>158</v>
      </c>
      <c r="B520" t="s">
        <v>33</v>
      </c>
      <c r="C520" t="s">
        <v>99</v>
      </c>
      <c r="D520" t="s">
        <v>148</v>
      </c>
      <c r="E520" t="s">
        <v>153</v>
      </c>
      <c r="F520" t="s">
        <v>67</v>
      </c>
      <c r="G520">
        <v>20</v>
      </c>
    </row>
    <row r="521" spans="1:7" x14ac:dyDescent="0.35">
      <c r="A521" t="s">
        <v>158</v>
      </c>
      <c r="B521" t="s">
        <v>34</v>
      </c>
      <c r="C521" t="s">
        <v>100</v>
      </c>
      <c r="D521" t="s">
        <v>148</v>
      </c>
      <c r="E521" t="s">
        <v>151</v>
      </c>
      <c r="F521" t="s">
        <v>67</v>
      </c>
      <c r="G521">
        <v>25</v>
      </c>
    </row>
    <row r="522" spans="1:7" x14ac:dyDescent="0.35">
      <c r="A522" t="s">
        <v>158</v>
      </c>
      <c r="B522" t="s">
        <v>35</v>
      </c>
      <c r="C522" t="s">
        <v>101</v>
      </c>
      <c r="D522" t="s">
        <v>148</v>
      </c>
      <c r="E522" t="s">
        <v>153</v>
      </c>
      <c r="F522" t="s">
        <v>66</v>
      </c>
      <c r="G522">
        <v>2</v>
      </c>
    </row>
    <row r="523" spans="1:7" x14ac:dyDescent="0.35">
      <c r="A523" t="s">
        <v>158</v>
      </c>
      <c r="B523" t="s">
        <v>35</v>
      </c>
      <c r="C523" t="s">
        <v>101</v>
      </c>
      <c r="D523" t="s">
        <v>148</v>
      </c>
      <c r="E523" t="s">
        <v>153</v>
      </c>
      <c r="F523" t="s">
        <v>67</v>
      </c>
      <c r="G523">
        <v>14</v>
      </c>
    </row>
    <row r="524" spans="1:7" x14ac:dyDescent="0.35">
      <c r="A524" t="s">
        <v>158</v>
      </c>
      <c r="B524" t="s">
        <v>36</v>
      </c>
      <c r="C524" t="s">
        <v>102</v>
      </c>
      <c r="D524" t="s">
        <v>148</v>
      </c>
      <c r="E524" t="s">
        <v>149</v>
      </c>
      <c r="F524" t="s">
        <v>65</v>
      </c>
      <c r="G524">
        <v>2</v>
      </c>
    </row>
    <row r="525" spans="1:7" x14ac:dyDescent="0.35">
      <c r="A525" t="s">
        <v>158</v>
      </c>
      <c r="B525" t="s">
        <v>36</v>
      </c>
      <c r="C525" t="s">
        <v>102</v>
      </c>
      <c r="D525" t="s">
        <v>148</v>
      </c>
      <c r="E525" t="s">
        <v>149</v>
      </c>
      <c r="F525" t="s">
        <v>67</v>
      </c>
      <c r="G525">
        <v>23</v>
      </c>
    </row>
    <row r="526" spans="1:7" x14ac:dyDescent="0.35">
      <c r="A526" t="s">
        <v>158</v>
      </c>
      <c r="B526" t="s">
        <v>37</v>
      </c>
      <c r="C526" t="s">
        <v>103</v>
      </c>
      <c r="D526" t="s">
        <v>148</v>
      </c>
      <c r="E526" t="s">
        <v>153</v>
      </c>
      <c r="F526" t="s">
        <v>65</v>
      </c>
      <c r="G526">
        <v>3</v>
      </c>
    </row>
    <row r="527" spans="1:7" x14ac:dyDescent="0.35">
      <c r="A527" t="s">
        <v>158</v>
      </c>
      <c r="B527" t="s">
        <v>37</v>
      </c>
      <c r="C527" t="s">
        <v>103</v>
      </c>
      <c r="D527" t="s">
        <v>148</v>
      </c>
      <c r="E527" t="s">
        <v>153</v>
      </c>
      <c r="F527" t="s">
        <v>67</v>
      </c>
      <c r="G527">
        <v>16</v>
      </c>
    </row>
    <row r="528" spans="1:7" x14ac:dyDescent="0.35">
      <c r="A528" t="s">
        <v>158</v>
      </c>
      <c r="B528" t="s">
        <v>38</v>
      </c>
      <c r="C528" t="s">
        <v>104</v>
      </c>
      <c r="D528" t="s">
        <v>148</v>
      </c>
      <c r="E528" t="s">
        <v>153</v>
      </c>
      <c r="F528" t="s">
        <v>65</v>
      </c>
      <c r="G528">
        <v>3</v>
      </c>
    </row>
    <row r="529" spans="1:7" x14ac:dyDescent="0.35">
      <c r="A529" t="s">
        <v>158</v>
      </c>
      <c r="B529" t="s">
        <v>38</v>
      </c>
      <c r="C529" t="s">
        <v>104</v>
      </c>
      <c r="D529" t="s">
        <v>148</v>
      </c>
      <c r="E529" t="s">
        <v>153</v>
      </c>
      <c r="F529" t="s">
        <v>67</v>
      </c>
      <c r="G529">
        <v>9</v>
      </c>
    </row>
    <row r="530" spans="1:7" x14ac:dyDescent="0.35">
      <c r="A530" t="s">
        <v>158</v>
      </c>
      <c r="B530" t="s">
        <v>39</v>
      </c>
      <c r="C530" t="s">
        <v>105</v>
      </c>
      <c r="D530" t="s">
        <v>49</v>
      </c>
      <c r="E530" t="s">
        <v>149</v>
      </c>
      <c r="F530" t="s">
        <v>66</v>
      </c>
      <c r="G530">
        <v>1</v>
      </c>
    </row>
    <row r="531" spans="1:7" x14ac:dyDescent="0.35">
      <c r="A531" t="s">
        <v>158</v>
      </c>
      <c r="B531" t="s">
        <v>39</v>
      </c>
      <c r="C531" t="s">
        <v>105</v>
      </c>
      <c r="D531" t="s">
        <v>49</v>
      </c>
      <c r="E531" t="s">
        <v>149</v>
      </c>
      <c r="F531" t="s">
        <v>67</v>
      </c>
      <c r="G531">
        <v>27</v>
      </c>
    </row>
    <row r="532" spans="1:7" x14ac:dyDescent="0.35">
      <c r="A532" t="s">
        <v>158</v>
      </c>
      <c r="B532" t="s">
        <v>40</v>
      </c>
      <c r="C532" t="s">
        <v>106</v>
      </c>
      <c r="D532" t="s">
        <v>148</v>
      </c>
      <c r="E532" t="s">
        <v>151</v>
      </c>
      <c r="F532" t="s">
        <v>66</v>
      </c>
      <c r="G532">
        <v>1</v>
      </c>
    </row>
    <row r="533" spans="1:7" x14ac:dyDescent="0.35">
      <c r="A533" t="s">
        <v>158</v>
      </c>
      <c r="B533" t="s">
        <v>40</v>
      </c>
      <c r="C533" t="s">
        <v>106</v>
      </c>
      <c r="D533" t="s">
        <v>148</v>
      </c>
      <c r="E533" t="s">
        <v>151</v>
      </c>
      <c r="F533" t="s">
        <v>67</v>
      </c>
      <c r="G533">
        <v>18</v>
      </c>
    </row>
    <row r="534" spans="1:7" x14ac:dyDescent="0.35">
      <c r="A534" t="s">
        <v>158</v>
      </c>
      <c r="B534" t="s">
        <v>41</v>
      </c>
      <c r="C534" t="s">
        <v>107</v>
      </c>
      <c r="D534" t="s">
        <v>148</v>
      </c>
      <c r="E534" t="s">
        <v>153</v>
      </c>
      <c r="F534" t="s">
        <v>65</v>
      </c>
      <c r="G534">
        <v>1</v>
      </c>
    </row>
    <row r="535" spans="1:7" x14ac:dyDescent="0.35">
      <c r="A535" t="s">
        <v>158</v>
      </c>
      <c r="B535" t="s">
        <v>41</v>
      </c>
      <c r="C535" t="s">
        <v>107</v>
      </c>
      <c r="D535" t="s">
        <v>148</v>
      </c>
      <c r="E535" t="s">
        <v>153</v>
      </c>
      <c r="F535" t="s">
        <v>66</v>
      </c>
      <c r="G535">
        <v>6</v>
      </c>
    </row>
    <row r="536" spans="1:7" x14ac:dyDescent="0.35">
      <c r="A536" t="s">
        <v>158</v>
      </c>
      <c r="B536" t="s">
        <v>41</v>
      </c>
      <c r="C536" t="s">
        <v>107</v>
      </c>
      <c r="D536" t="s">
        <v>148</v>
      </c>
      <c r="E536" t="s">
        <v>153</v>
      </c>
      <c r="F536" t="s">
        <v>67</v>
      </c>
      <c r="G536">
        <v>13</v>
      </c>
    </row>
    <row r="537" spans="1:7" x14ac:dyDescent="0.35">
      <c r="A537" t="s">
        <v>158</v>
      </c>
      <c r="B537" t="s">
        <v>42</v>
      </c>
      <c r="C537" t="s">
        <v>108</v>
      </c>
      <c r="D537" t="s">
        <v>148</v>
      </c>
      <c r="E537" t="s">
        <v>149</v>
      </c>
      <c r="F537" t="s">
        <v>67</v>
      </c>
      <c r="G537">
        <v>17</v>
      </c>
    </row>
    <row r="538" spans="1:7" x14ac:dyDescent="0.35">
      <c r="A538" t="s">
        <v>158</v>
      </c>
      <c r="B538" t="s">
        <v>43</v>
      </c>
      <c r="C538" t="s">
        <v>109</v>
      </c>
      <c r="D538" t="s">
        <v>49</v>
      </c>
      <c r="E538" t="s">
        <v>149</v>
      </c>
      <c r="F538" t="s">
        <v>67</v>
      </c>
      <c r="G538">
        <v>44</v>
      </c>
    </row>
    <row r="539" spans="1:7" x14ac:dyDescent="0.35">
      <c r="A539" t="s">
        <v>158</v>
      </c>
      <c r="B539" t="s">
        <v>44</v>
      </c>
      <c r="C539" t="s">
        <v>110</v>
      </c>
      <c r="D539" t="s">
        <v>148</v>
      </c>
      <c r="E539" t="s">
        <v>151</v>
      </c>
      <c r="F539" t="s">
        <v>66</v>
      </c>
      <c r="G539">
        <v>3</v>
      </c>
    </row>
    <row r="540" spans="1:7" x14ac:dyDescent="0.35">
      <c r="A540" t="s">
        <v>158</v>
      </c>
      <c r="B540" t="s">
        <v>44</v>
      </c>
      <c r="C540" t="s">
        <v>110</v>
      </c>
      <c r="D540" t="s">
        <v>148</v>
      </c>
      <c r="E540" t="s">
        <v>151</v>
      </c>
      <c r="F540" t="s">
        <v>67</v>
      </c>
      <c r="G540">
        <v>8</v>
      </c>
    </row>
    <row r="541" spans="1:7" x14ac:dyDescent="0.35">
      <c r="A541" t="s">
        <v>158</v>
      </c>
      <c r="B541" t="s">
        <v>45</v>
      </c>
      <c r="C541" t="s">
        <v>111</v>
      </c>
      <c r="D541" t="s">
        <v>49</v>
      </c>
      <c r="E541" t="s">
        <v>149</v>
      </c>
      <c r="F541" t="s">
        <v>67</v>
      </c>
      <c r="G541">
        <v>63</v>
      </c>
    </row>
    <row r="542" spans="1:7" x14ac:dyDescent="0.35">
      <c r="A542" t="s">
        <v>158</v>
      </c>
      <c r="B542" t="s">
        <v>46</v>
      </c>
      <c r="C542" t="s">
        <v>112</v>
      </c>
      <c r="D542" t="s">
        <v>148</v>
      </c>
      <c r="E542" t="s">
        <v>151</v>
      </c>
      <c r="F542" t="s">
        <v>66</v>
      </c>
      <c r="G542">
        <v>19</v>
      </c>
    </row>
    <row r="543" spans="1:7" x14ac:dyDescent="0.35">
      <c r="A543" t="s">
        <v>158</v>
      </c>
      <c r="B543" t="s">
        <v>46</v>
      </c>
      <c r="C543" t="s">
        <v>112</v>
      </c>
      <c r="D543" t="s">
        <v>148</v>
      </c>
      <c r="E543" t="s">
        <v>151</v>
      </c>
      <c r="F543" t="s">
        <v>67</v>
      </c>
      <c r="G543">
        <v>3</v>
      </c>
    </row>
    <row r="544" spans="1:7" x14ac:dyDescent="0.35">
      <c r="A544" t="s">
        <v>158</v>
      </c>
      <c r="B544" t="s">
        <v>47</v>
      </c>
      <c r="C544" t="s">
        <v>113</v>
      </c>
      <c r="D544" t="s">
        <v>49</v>
      </c>
      <c r="E544" t="s">
        <v>149</v>
      </c>
      <c r="F544" t="s">
        <v>65</v>
      </c>
      <c r="G544">
        <v>1</v>
      </c>
    </row>
    <row r="545" spans="1:7" x14ac:dyDescent="0.35">
      <c r="A545" t="s">
        <v>158</v>
      </c>
      <c r="B545" t="s">
        <v>47</v>
      </c>
      <c r="C545" t="s">
        <v>113</v>
      </c>
      <c r="D545" t="s">
        <v>49</v>
      </c>
      <c r="E545" t="s">
        <v>149</v>
      </c>
      <c r="F545" t="s">
        <v>67</v>
      </c>
      <c r="G545">
        <v>49</v>
      </c>
    </row>
    <row r="546" spans="1:7" x14ac:dyDescent="0.35">
      <c r="A546" t="s">
        <v>159</v>
      </c>
      <c r="B546" t="s">
        <v>4</v>
      </c>
      <c r="C546" t="s">
        <v>70</v>
      </c>
      <c r="D546" t="s">
        <v>148</v>
      </c>
      <c r="E546" t="s">
        <v>149</v>
      </c>
      <c r="F546" t="s">
        <v>65</v>
      </c>
      <c r="G546">
        <v>2</v>
      </c>
    </row>
    <row r="547" spans="1:7" x14ac:dyDescent="0.35">
      <c r="A547" t="s">
        <v>159</v>
      </c>
      <c r="B547" t="s">
        <v>4</v>
      </c>
      <c r="C547" t="s">
        <v>70</v>
      </c>
      <c r="D547" t="s">
        <v>148</v>
      </c>
      <c r="E547" t="s">
        <v>149</v>
      </c>
      <c r="F547" t="s">
        <v>66</v>
      </c>
      <c r="G547">
        <v>3</v>
      </c>
    </row>
    <row r="548" spans="1:7" x14ac:dyDescent="0.35">
      <c r="A548" t="s">
        <v>159</v>
      </c>
      <c r="B548" t="s">
        <v>4</v>
      </c>
      <c r="C548" t="s">
        <v>70</v>
      </c>
      <c r="D548" t="s">
        <v>148</v>
      </c>
      <c r="E548" t="s">
        <v>149</v>
      </c>
      <c r="F548" t="s">
        <v>67</v>
      </c>
      <c r="G548">
        <v>46</v>
      </c>
    </row>
    <row r="549" spans="1:7" x14ac:dyDescent="0.35">
      <c r="A549" t="s">
        <v>159</v>
      </c>
      <c r="B549" t="s">
        <v>5</v>
      </c>
      <c r="C549" t="s">
        <v>71</v>
      </c>
      <c r="D549" t="s">
        <v>148</v>
      </c>
      <c r="E549" t="s">
        <v>151</v>
      </c>
      <c r="F549" t="s">
        <v>65</v>
      </c>
      <c r="G549">
        <v>3</v>
      </c>
    </row>
    <row r="550" spans="1:7" x14ac:dyDescent="0.35">
      <c r="A550" t="s">
        <v>159</v>
      </c>
      <c r="B550" t="s">
        <v>5</v>
      </c>
      <c r="C550" t="s">
        <v>71</v>
      </c>
      <c r="D550" t="s">
        <v>148</v>
      </c>
      <c r="E550" t="s">
        <v>151</v>
      </c>
      <c r="F550" t="s">
        <v>66</v>
      </c>
      <c r="G550">
        <v>13</v>
      </c>
    </row>
    <row r="551" spans="1:7" x14ac:dyDescent="0.35">
      <c r="A551" t="s">
        <v>159</v>
      </c>
      <c r="B551" t="s">
        <v>5</v>
      </c>
      <c r="C551" t="s">
        <v>71</v>
      </c>
      <c r="D551" t="s">
        <v>148</v>
      </c>
      <c r="E551" t="s">
        <v>151</v>
      </c>
      <c r="F551" t="s">
        <v>67</v>
      </c>
      <c r="G551">
        <v>6</v>
      </c>
    </row>
    <row r="552" spans="1:7" x14ac:dyDescent="0.35">
      <c r="A552" t="s">
        <v>159</v>
      </c>
      <c r="B552" t="s">
        <v>6</v>
      </c>
      <c r="C552" t="s">
        <v>72</v>
      </c>
      <c r="D552" t="s">
        <v>148</v>
      </c>
      <c r="E552" t="s">
        <v>149</v>
      </c>
      <c r="F552" t="s">
        <v>66</v>
      </c>
      <c r="G552">
        <v>3</v>
      </c>
    </row>
    <row r="553" spans="1:7" x14ac:dyDescent="0.35">
      <c r="A553" t="s">
        <v>159</v>
      </c>
      <c r="B553" t="s">
        <v>6</v>
      </c>
      <c r="C553" t="s">
        <v>72</v>
      </c>
      <c r="D553" t="s">
        <v>148</v>
      </c>
      <c r="E553" t="s">
        <v>149</v>
      </c>
      <c r="F553" t="s">
        <v>67</v>
      </c>
      <c r="G553">
        <v>13</v>
      </c>
    </row>
    <row r="554" spans="1:7" x14ac:dyDescent="0.35">
      <c r="A554" t="s">
        <v>159</v>
      </c>
      <c r="B554" t="s">
        <v>7</v>
      </c>
      <c r="C554" t="s">
        <v>73</v>
      </c>
      <c r="D554" t="s">
        <v>148</v>
      </c>
      <c r="E554" t="s">
        <v>151</v>
      </c>
      <c r="F554" t="s">
        <v>66</v>
      </c>
      <c r="G554">
        <v>3</v>
      </c>
    </row>
    <row r="555" spans="1:7" x14ac:dyDescent="0.35">
      <c r="A555" t="s">
        <v>159</v>
      </c>
      <c r="B555" t="s">
        <v>7</v>
      </c>
      <c r="C555" t="s">
        <v>73</v>
      </c>
      <c r="D555" t="s">
        <v>148</v>
      </c>
      <c r="E555" t="s">
        <v>151</v>
      </c>
      <c r="F555" t="s">
        <v>67</v>
      </c>
      <c r="G555">
        <v>12</v>
      </c>
    </row>
    <row r="556" spans="1:7" x14ac:dyDescent="0.35">
      <c r="A556" t="s">
        <v>159</v>
      </c>
      <c r="B556" t="s">
        <v>8</v>
      </c>
      <c r="C556" t="s">
        <v>74</v>
      </c>
      <c r="D556" t="s">
        <v>148</v>
      </c>
      <c r="E556" t="s">
        <v>153</v>
      </c>
      <c r="F556" t="s">
        <v>65</v>
      </c>
      <c r="G556">
        <v>2</v>
      </c>
    </row>
    <row r="557" spans="1:7" x14ac:dyDescent="0.35">
      <c r="A557" t="s">
        <v>159</v>
      </c>
      <c r="B557" t="s">
        <v>8</v>
      </c>
      <c r="C557" t="s">
        <v>74</v>
      </c>
      <c r="D557" t="s">
        <v>148</v>
      </c>
      <c r="E557" t="s">
        <v>153</v>
      </c>
      <c r="F557" t="s">
        <v>66</v>
      </c>
      <c r="G557">
        <v>4</v>
      </c>
    </row>
    <row r="558" spans="1:7" x14ac:dyDescent="0.35">
      <c r="A558" t="s">
        <v>159</v>
      </c>
      <c r="B558" t="s">
        <v>8</v>
      </c>
      <c r="C558" t="s">
        <v>74</v>
      </c>
      <c r="D558" t="s">
        <v>148</v>
      </c>
      <c r="E558" t="s">
        <v>153</v>
      </c>
      <c r="F558" t="s">
        <v>67</v>
      </c>
      <c r="G558">
        <v>24</v>
      </c>
    </row>
    <row r="559" spans="1:7" x14ac:dyDescent="0.35">
      <c r="A559" t="s">
        <v>159</v>
      </c>
      <c r="B559" t="s">
        <v>9</v>
      </c>
      <c r="C559" t="s">
        <v>75</v>
      </c>
      <c r="D559" t="s">
        <v>148</v>
      </c>
      <c r="E559" t="s">
        <v>151</v>
      </c>
      <c r="F559" t="s">
        <v>65</v>
      </c>
      <c r="G559">
        <v>2</v>
      </c>
    </row>
    <row r="560" spans="1:7" x14ac:dyDescent="0.35">
      <c r="A560" t="s">
        <v>159</v>
      </c>
      <c r="B560" t="s">
        <v>9</v>
      </c>
      <c r="C560" t="s">
        <v>75</v>
      </c>
      <c r="D560" t="s">
        <v>148</v>
      </c>
      <c r="E560" t="s">
        <v>151</v>
      </c>
      <c r="F560" t="s">
        <v>66</v>
      </c>
      <c r="G560">
        <v>1</v>
      </c>
    </row>
    <row r="561" spans="1:7" x14ac:dyDescent="0.35">
      <c r="A561" t="s">
        <v>159</v>
      </c>
      <c r="B561" t="s">
        <v>9</v>
      </c>
      <c r="C561" t="s">
        <v>75</v>
      </c>
      <c r="D561" t="s">
        <v>148</v>
      </c>
      <c r="E561" t="s">
        <v>151</v>
      </c>
      <c r="F561" t="s">
        <v>67</v>
      </c>
      <c r="G561">
        <v>27</v>
      </c>
    </row>
    <row r="562" spans="1:7" x14ac:dyDescent="0.35">
      <c r="A562" t="s">
        <v>159</v>
      </c>
      <c r="B562" t="s">
        <v>10</v>
      </c>
      <c r="C562" t="s">
        <v>76</v>
      </c>
      <c r="D562" t="s">
        <v>148</v>
      </c>
      <c r="E562" t="s">
        <v>149</v>
      </c>
      <c r="F562" t="s">
        <v>65</v>
      </c>
      <c r="G562">
        <v>2</v>
      </c>
    </row>
    <row r="563" spans="1:7" x14ac:dyDescent="0.35">
      <c r="A563" t="s">
        <v>159</v>
      </c>
      <c r="B563" t="s">
        <v>10</v>
      </c>
      <c r="C563" t="s">
        <v>76</v>
      </c>
      <c r="D563" t="s">
        <v>148</v>
      </c>
      <c r="E563" t="s">
        <v>149</v>
      </c>
      <c r="F563" t="s">
        <v>67</v>
      </c>
      <c r="G563">
        <v>21</v>
      </c>
    </row>
    <row r="564" spans="1:7" x14ac:dyDescent="0.35">
      <c r="A564" t="s">
        <v>159</v>
      </c>
      <c r="B564" t="s">
        <v>11</v>
      </c>
      <c r="C564" t="s">
        <v>77</v>
      </c>
      <c r="D564" t="s">
        <v>148</v>
      </c>
      <c r="E564" t="s">
        <v>153</v>
      </c>
      <c r="F564" t="s">
        <v>65</v>
      </c>
      <c r="G564">
        <v>1</v>
      </c>
    </row>
    <row r="565" spans="1:7" x14ac:dyDescent="0.35">
      <c r="A565" t="s">
        <v>159</v>
      </c>
      <c r="B565" t="s">
        <v>11</v>
      </c>
      <c r="C565" t="s">
        <v>77</v>
      </c>
      <c r="D565" t="s">
        <v>148</v>
      </c>
      <c r="E565" t="s">
        <v>153</v>
      </c>
      <c r="F565" t="s">
        <v>66</v>
      </c>
      <c r="G565">
        <v>5</v>
      </c>
    </row>
    <row r="566" spans="1:7" x14ac:dyDescent="0.35">
      <c r="A566" t="s">
        <v>159</v>
      </c>
      <c r="B566" t="s">
        <v>11</v>
      </c>
      <c r="C566" t="s">
        <v>77</v>
      </c>
      <c r="D566" t="s">
        <v>148</v>
      </c>
      <c r="E566" t="s">
        <v>153</v>
      </c>
      <c r="F566" t="s">
        <v>67</v>
      </c>
      <c r="G566">
        <v>23</v>
      </c>
    </row>
    <row r="567" spans="1:7" x14ac:dyDescent="0.35">
      <c r="A567" t="s">
        <v>159</v>
      </c>
      <c r="B567" t="s">
        <v>12</v>
      </c>
      <c r="C567" t="s">
        <v>78</v>
      </c>
      <c r="D567" t="s">
        <v>148</v>
      </c>
      <c r="E567" t="s">
        <v>153</v>
      </c>
      <c r="F567" t="s">
        <v>66</v>
      </c>
      <c r="G567">
        <v>3</v>
      </c>
    </row>
    <row r="568" spans="1:7" x14ac:dyDescent="0.35">
      <c r="A568" t="s">
        <v>159</v>
      </c>
      <c r="B568" t="s">
        <v>12</v>
      </c>
      <c r="C568" t="s">
        <v>78</v>
      </c>
      <c r="D568" t="s">
        <v>148</v>
      </c>
      <c r="E568" t="s">
        <v>153</v>
      </c>
      <c r="F568" t="s">
        <v>67</v>
      </c>
      <c r="G568">
        <v>21</v>
      </c>
    </row>
    <row r="569" spans="1:7" x14ac:dyDescent="0.35">
      <c r="A569" t="s">
        <v>159</v>
      </c>
      <c r="B569" t="s">
        <v>13</v>
      </c>
      <c r="C569" t="s">
        <v>79</v>
      </c>
      <c r="D569" t="s">
        <v>148</v>
      </c>
      <c r="E569" t="s">
        <v>151</v>
      </c>
      <c r="F569" t="s">
        <v>65</v>
      </c>
      <c r="G569">
        <v>2</v>
      </c>
    </row>
    <row r="570" spans="1:7" x14ac:dyDescent="0.35">
      <c r="A570" t="s">
        <v>159</v>
      </c>
      <c r="B570" t="s">
        <v>13</v>
      </c>
      <c r="C570" t="s">
        <v>79</v>
      </c>
      <c r="D570" t="s">
        <v>148</v>
      </c>
      <c r="E570" t="s">
        <v>151</v>
      </c>
      <c r="F570" t="s">
        <v>66</v>
      </c>
      <c r="G570">
        <v>2</v>
      </c>
    </row>
    <row r="571" spans="1:7" x14ac:dyDescent="0.35">
      <c r="A571" t="s">
        <v>159</v>
      </c>
      <c r="B571" t="s">
        <v>13</v>
      </c>
      <c r="C571" t="s">
        <v>79</v>
      </c>
      <c r="D571" t="s">
        <v>148</v>
      </c>
      <c r="E571" t="s">
        <v>151</v>
      </c>
      <c r="F571" t="s">
        <v>67</v>
      </c>
      <c r="G571">
        <v>43</v>
      </c>
    </row>
    <row r="572" spans="1:7" x14ac:dyDescent="0.35">
      <c r="A572" t="s">
        <v>159</v>
      </c>
      <c r="B572" t="s">
        <v>14</v>
      </c>
      <c r="C572" t="s">
        <v>80</v>
      </c>
      <c r="D572" t="s">
        <v>148</v>
      </c>
      <c r="E572" t="s">
        <v>153</v>
      </c>
      <c r="F572" t="s">
        <v>66</v>
      </c>
      <c r="G572">
        <v>2</v>
      </c>
    </row>
    <row r="573" spans="1:7" x14ac:dyDescent="0.35">
      <c r="A573" t="s">
        <v>159</v>
      </c>
      <c r="B573" t="s">
        <v>14</v>
      </c>
      <c r="C573" t="s">
        <v>80</v>
      </c>
      <c r="D573" t="s">
        <v>148</v>
      </c>
      <c r="E573" t="s">
        <v>153</v>
      </c>
      <c r="F573" t="s">
        <v>67</v>
      </c>
      <c r="G573">
        <v>65</v>
      </c>
    </row>
    <row r="574" spans="1:7" x14ac:dyDescent="0.35">
      <c r="A574" t="s">
        <v>159</v>
      </c>
      <c r="B574" t="s">
        <v>63</v>
      </c>
      <c r="C574" t="s">
        <v>81</v>
      </c>
      <c r="D574" t="s">
        <v>148</v>
      </c>
      <c r="E574" t="s">
        <v>151</v>
      </c>
      <c r="F574" t="s">
        <v>66</v>
      </c>
      <c r="G574">
        <v>3</v>
      </c>
    </row>
    <row r="575" spans="1:7" x14ac:dyDescent="0.35">
      <c r="A575" t="s">
        <v>159</v>
      </c>
      <c r="B575" t="s">
        <v>63</v>
      </c>
      <c r="C575" t="s">
        <v>81</v>
      </c>
      <c r="D575" t="s">
        <v>148</v>
      </c>
      <c r="E575" t="s">
        <v>151</v>
      </c>
      <c r="F575" t="s">
        <v>67</v>
      </c>
      <c r="G575">
        <v>41</v>
      </c>
    </row>
    <row r="576" spans="1:7" x14ac:dyDescent="0.35">
      <c r="A576" t="s">
        <v>159</v>
      </c>
      <c r="B576" t="s">
        <v>15</v>
      </c>
      <c r="C576" t="s">
        <v>82</v>
      </c>
      <c r="D576" t="s">
        <v>148</v>
      </c>
      <c r="E576" t="s">
        <v>153</v>
      </c>
      <c r="F576" t="s">
        <v>67</v>
      </c>
      <c r="G576">
        <v>13</v>
      </c>
    </row>
    <row r="577" spans="1:7" x14ac:dyDescent="0.35">
      <c r="A577" t="s">
        <v>159</v>
      </c>
      <c r="B577" t="s">
        <v>16</v>
      </c>
      <c r="C577" t="s">
        <v>83</v>
      </c>
      <c r="D577" t="s">
        <v>148</v>
      </c>
      <c r="E577" t="s">
        <v>151</v>
      </c>
      <c r="F577" t="s">
        <v>66</v>
      </c>
      <c r="G577">
        <v>1</v>
      </c>
    </row>
    <row r="578" spans="1:7" x14ac:dyDescent="0.35">
      <c r="A578" t="s">
        <v>159</v>
      </c>
      <c r="B578" t="s">
        <v>16</v>
      </c>
      <c r="C578" t="s">
        <v>83</v>
      </c>
      <c r="D578" t="s">
        <v>148</v>
      </c>
      <c r="E578" t="s">
        <v>151</v>
      </c>
      <c r="F578" t="s">
        <v>67</v>
      </c>
      <c r="G578">
        <v>26</v>
      </c>
    </row>
    <row r="579" spans="1:7" x14ac:dyDescent="0.35">
      <c r="A579" t="s">
        <v>159</v>
      </c>
      <c r="B579" t="s">
        <v>17</v>
      </c>
      <c r="C579" t="s">
        <v>84</v>
      </c>
      <c r="D579" t="s">
        <v>148</v>
      </c>
      <c r="E579" t="s">
        <v>151</v>
      </c>
      <c r="F579" t="s">
        <v>65</v>
      </c>
      <c r="G579">
        <v>3</v>
      </c>
    </row>
    <row r="580" spans="1:7" x14ac:dyDescent="0.35">
      <c r="A580" t="s">
        <v>159</v>
      </c>
      <c r="B580" t="s">
        <v>17</v>
      </c>
      <c r="C580" t="s">
        <v>84</v>
      </c>
      <c r="D580" t="s">
        <v>148</v>
      </c>
      <c r="E580" t="s">
        <v>151</v>
      </c>
      <c r="F580" t="s">
        <v>66</v>
      </c>
      <c r="G580">
        <v>2</v>
      </c>
    </row>
    <row r="581" spans="1:7" x14ac:dyDescent="0.35">
      <c r="A581" t="s">
        <v>159</v>
      </c>
      <c r="B581" t="s">
        <v>17</v>
      </c>
      <c r="C581" t="s">
        <v>84</v>
      </c>
      <c r="D581" t="s">
        <v>148</v>
      </c>
      <c r="E581" t="s">
        <v>151</v>
      </c>
      <c r="F581" t="s">
        <v>67</v>
      </c>
      <c r="G581">
        <v>59</v>
      </c>
    </row>
    <row r="582" spans="1:7" x14ac:dyDescent="0.35">
      <c r="A582" t="s">
        <v>159</v>
      </c>
      <c r="B582" t="s">
        <v>18</v>
      </c>
      <c r="C582" t="s">
        <v>85</v>
      </c>
      <c r="D582" t="s">
        <v>148</v>
      </c>
      <c r="E582" t="s">
        <v>151</v>
      </c>
      <c r="F582" t="s">
        <v>66</v>
      </c>
      <c r="G582">
        <v>1</v>
      </c>
    </row>
    <row r="583" spans="1:7" x14ac:dyDescent="0.35">
      <c r="A583" t="s">
        <v>159</v>
      </c>
      <c r="B583" t="s">
        <v>18</v>
      </c>
      <c r="C583" t="s">
        <v>85</v>
      </c>
      <c r="D583" t="s">
        <v>148</v>
      </c>
      <c r="E583" t="s">
        <v>151</v>
      </c>
      <c r="F583" t="s">
        <v>67</v>
      </c>
      <c r="G583">
        <v>13</v>
      </c>
    </row>
    <row r="584" spans="1:7" x14ac:dyDescent="0.35">
      <c r="A584" t="s">
        <v>159</v>
      </c>
      <c r="B584" t="s">
        <v>19</v>
      </c>
      <c r="C584" t="s">
        <v>86</v>
      </c>
      <c r="D584" t="s">
        <v>49</v>
      </c>
      <c r="E584" t="s">
        <v>149</v>
      </c>
      <c r="F584" t="s">
        <v>66</v>
      </c>
      <c r="G584">
        <v>118</v>
      </c>
    </row>
    <row r="585" spans="1:7" x14ac:dyDescent="0.35">
      <c r="A585" t="s">
        <v>159</v>
      </c>
      <c r="B585" t="s">
        <v>19</v>
      </c>
      <c r="C585" t="s">
        <v>86</v>
      </c>
      <c r="D585" t="s">
        <v>49</v>
      </c>
      <c r="E585" t="s">
        <v>149</v>
      </c>
      <c r="F585" t="s">
        <v>67</v>
      </c>
      <c r="G585">
        <v>127</v>
      </c>
    </row>
    <row r="586" spans="1:7" x14ac:dyDescent="0.35">
      <c r="A586" t="s">
        <v>159</v>
      </c>
      <c r="B586" t="s">
        <v>20</v>
      </c>
      <c r="C586" t="s">
        <v>87</v>
      </c>
      <c r="D586" t="s">
        <v>49</v>
      </c>
      <c r="E586" t="s">
        <v>149</v>
      </c>
      <c r="F586" t="s">
        <v>65</v>
      </c>
      <c r="G586">
        <v>3</v>
      </c>
    </row>
    <row r="587" spans="1:7" x14ac:dyDescent="0.35">
      <c r="A587" t="s">
        <v>159</v>
      </c>
      <c r="B587" t="s">
        <v>20</v>
      </c>
      <c r="C587" t="s">
        <v>87</v>
      </c>
      <c r="D587" t="s">
        <v>49</v>
      </c>
      <c r="E587" t="s">
        <v>149</v>
      </c>
      <c r="F587" t="s">
        <v>67</v>
      </c>
      <c r="G587">
        <v>60</v>
      </c>
    </row>
    <row r="588" spans="1:7" x14ac:dyDescent="0.35">
      <c r="A588" t="s">
        <v>159</v>
      </c>
      <c r="B588" t="s">
        <v>131</v>
      </c>
      <c r="C588" t="s">
        <v>132</v>
      </c>
      <c r="D588" t="s">
        <v>148</v>
      </c>
      <c r="E588" t="s">
        <v>151</v>
      </c>
      <c r="F588" t="s">
        <v>65</v>
      </c>
      <c r="G588">
        <v>2</v>
      </c>
    </row>
    <row r="589" spans="1:7" x14ac:dyDescent="0.35">
      <c r="A589" t="s">
        <v>159</v>
      </c>
      <c r="B589" t="s">
        <v>131</v>
      </c>
      <c r="C589" t="s">
        <v>132</v>
      </c>
      <c r="D589" t="s">
        <v>148</v>
      </c>
      <c r="E589" t="s">
        <v>151</v>
      </c>
      <c r="F589" t="s">
        <v>66</v>
      </c>
      <c r="G589">
        <v>23</v>
      </c>
    </row>
    <row r="590" spans="1:7" x14ac:dyDescent="0.35">
      <c r="A590" t="s">
        <v>159</v>
      </c>
      <c r="B590" t="s">
        <v>131</v>
      </c>
      <c r="C590" t="s">
        <v>132</v>
      </c>
      <c r="D590" t="s">
        <v>148</v>
      </c>
      <c r="E590" t="s">
        <v>151</v>
      </c>
      <c r="F590" t="s">
        <v>67</v>
      </c>
      <c r="G590">
        <v>23</v>
      </c>
    </row>
    <row r="591" spans="1:7" x14ac:dyDescent="0.35">
      <c r="A591" t="s">
        <v>159</v>
      </c>
      <c r="B591" t="s">
        <v>22</v>
      </c>
      <c r="C591" t="s">
        <v>88</v>
      </c>
      <c r="D591" t="s">
        <v>148</v>
      </c>
      <c r="E591" t="s">
        <v>151</v>
      </c>
      <c r="F591" t="s">
        <v>65</v>
      </c>
      <c r="G591">
        <v>1</v>
      </c>
    </row>
    <row r="592" spans="1:7" x14ac:dyDescent="0.35">
      <c r="A592" t="s">
        <v>159</v>
      </c>
      <c r="B592" t="s">
        <v>22</v>
      </c>
      <c r="C592" t="s">
        <v>88</v>
      </c>
      <c r="D592" t="s">
        <v>148</v>
      </c>
      <c r="E592" t="s">
        <v>151</v>
      </c>
      <c r="F592" t="s">
        <v>66</v>
      </c>
      <c r="G592">
        <v>1</v>
      </c>
    </row>
    <row r="593" spans="1:7" x14ac:dyDescent="0.35">
      <c r="A593" t="s">
        <v>159</v>
      </c>
      <c r="B593" t="s">
        <v>22</v>
      </c>
      <c r="C593" t="s">
        <v>88</v>
      </c>
      <c r="D593" t="s">
        <v>148</v>
      </c>
      <c r="E593" t="s">
        <v>151</v>
      </c>
      <c r="F593" t="s">
        <v>67</v>
      </c>
      <c r="G593">
        <v>22</v>
      </c>
    </row>
    <row r="594" spans="1:7" x14ac:dyDescent="0.35">
      <c r="A594" t="s">
        <v>159</v>
      </c>
      <c r="B594" t="s">
        <v>23</v>
      </c>
      <c r="C594" t="s">
        <v>89</v>
      </c>
      <c r="D594" t="s">
        <v>148</v>
      </c>
      <c r="E594" t="s">
        <v>149</v>
      </c>
      <c r="F594" t="s">
        <v>66</v>
      </c>
      <c r="G594">
        <v>37</v>
      </c>
    </row>
    <row r="595" spans="1:7" x14ac:dyDescent="0.35">
      <c r="A595" t="s">
        <v>159</v>
      </c>
      <c r="B595" t="s">
        <v>23</v>
      </c>
      <c r="C595" t="s">
        <v>89</v>
      </c>
      <c r="D595" t="s">
        <v>148</v>
      </c>
      <c r="E595" t="s">
        <v>149</v>
      </c>
      <c r="F595" t="s">
        <v>67</v>
      </c>
      <c r="G595">
        <v>3</v>
      </c>
    </row>
    <row r="596" spans="1:7" x14ac:dyDescent="0.35">
      <c r="A596" t="s">
        <v>159</v>
      </c>
      <c r="B596" t="s">
        <v>24</v>
      </c>
      <c r="C596" t="s">
        <v>90</v>
      </c>
      <c r="D596" t="s">
        <v>148</v>
      </c>
      <c r="E596" t="s">
        <v>151</v>
      </c>
      <c r="F596" t="s">
        <v>65</v>
      </c>
      <c r="G596">
        <v>4</v>
      </c>
    </row>
    <row r="597" spans="1:7" x14ac:dyDescent="0.35">
      <c r="A597" t="s">
        <v>159</v>
      </c>
      <c r="B597" t="s">
        <v>24</v>
      </c>
      <c r="C597" t="s">
        <v>90</v>
      </c>
      <c r="D597" t="s">
        <v>148</v>
      </c>
      <c r="E597" t="s">
        <v>151</v>
      </c>
      <c r="F597" t="s">
        <v>66</v>
      </c>
      <c r="G597">
        <v>1</v>
      </c>
    </row>
    <row r="598" spans="1:7" x14ac:dyDescent="0.35">
      <c r="A598" t="s">
        <v>159</v>
      </c>
      <c r="B598" t="s">
        <v>24</v>
      </c>
      <c r="C598" t="s">
        <v>90</v>
      </c>
      <c r="D598" t="s">
        <v>148</v>
      </c>
      <c r="E598" t="s">
        <v>151</v>
      </c>
      <c r="F598" t="s">
        <v>67</v>
      </c>
      <c r="G598">
        <v>37</v>
      </c>
    </row>
    <row r="599" spans="1:7" x14ac:dyDescent="0.35">
      <c r="A599" t="s">
        <v>159</v>
      </c>
      <c r="B599" t="s">
        <v>26</v>
      </c>
      <c r="C599" t="s">
        <v>93</v>
      </c>
      <c r="D599" t="s">
        <v>148</v>
      </c>
      <c r="E599" t="s">
        <v>151</v>
      </c>
      <c r="F599" t="s">
        <v>65</v>
      </c>
      <c r="G599">
        <v>5</v>
      </c>
    </row>
    <row r="600" spans="1:7" x14ac:dyDescent="0.35">
      <c r="A600" t="s">
        <v>159</v>
      </c>
      <c r="B600" t="s">
        <v>26</v>
      </c>
      <c r="C600" t="s">
        <v>93</v>
      </c>
      <c r="D600" t="s">
        <v>148</v>
      </c>
      <c r="E600" t="s">
        <v>151</v>
      </c>
      <c r="F600" t="s">
        <v>66</v>
      </c>
      <c r="G600">
        <v>2</v>
      </c>
    </row>
    <row r="601" spans="1:7" x14ac:dyDescent="0.35">
      <c r="A601" t="s">
        <v>159</v>
      </c>
      <c r="B601" t="s">
        <v>26</v>
      </c>
      <c r="C601" t="s">
        <v>93</v>
      </c>
      <c r="D601" t="s">
        <v>148</v>
      </c>
      <c r="E601" t="s">
        <v>151</v>
      </c>
      <c r="F601" t="s">
        <v>67</v>
      </c>
      <c r="G601">
        <v>41</v>
      </c>
    </row>
    <row r="602" spans="1:7" x14ac:dyDescent="0.35">
      <c r="A602" t="s">
        <v>159</v>
      </c>
      <c r="B602" t="s">
        <v>27</v>
      </c>
      <c r="C602" t="s">
        <v>94</v>
      </c>
      <c r="D602" t="s">
        <v>148</v>
      </c>
      <c r="E602" t="s">
        <v>149</v>
      </c>
      <c r="F602" t="s">
        <v>65</v>
      </c>
      <c r="G602">
        <v>1</v>
      </c>
    </row>
    <row r="603" spans="1:7" x14ac:dyDescent="0.35">
      <c r="A603" t="s">
        <v>159</v>
      </c>
      <c r="B603" t="s">
        <v>27</v>
      </c>
      <c r="C603" t="s">
        <v>94</v>
      </c>
      <c r="D603" t="s">
        <v>148</v>
      </c>
      <c r="E603" t="s">
        <v>149</v>
      </c>
      <c r="F603" t="s">
        <v>67</v>
      </c>
      <c r="G603">
        <v>64</v>
      </c>
    </row>
    <row r="604" spans="1:7" x14ac:dyDescent="0.35">
      <c r="A604" t="s">
        <v>159</v>
      </c>
      <c r="B604" t="s">
        <v>28</v>
      </c>
      <c r="C604" t="s">
        <v>95</v>
      </c>
      <c r="D604" t="s">
        <v>148</v>
      </c>
      <c r="E604" t="s">
        <v>151</v>
      </c>
      <c r="F604" t="s">
        <v>66</v>
      </c>
      <c r="G604">
        <v>2</v>
      </c>
    </row>
    <row r="605" spans="1:7" x14ac:dyDescent="0.35">
      <c r="A605" t="s">
        <v>159</v>
      </c>
      <c r="B605" t="s">
        <v>28</v>
      </c>
      <c r="C605" t="s">
        <v>95</v>
      </c>
      <c r="D605" t="s">
        <v>148</v>
      </c>
      <c r="E605" t="s">
        <v>151</v>
      </c>
      <c r="F605" t="s">
        <v>67</v>
      </c>
      <c r="G605">
        <v>27</v>
      </c>
    </row>
    <row r="606" spans="1:7" x14ac:dyDescent="0.35">
      <c r="A606" t="s">
        <v>159</v>
      </c>
      <c r="B606" t="s">
        <v>29</v>
      </c>
      <c r="C606" t="s">
        <v>96</v>
      </c>
      <c r="D606" t="s">
        <v>148</v>
      </c>
      <c r="E606" t="s">
        <v>153</v>
      </c>
      <c r="F606" t="s">
        <v>65</v>
      </c>
      <c r="G606">
        <v>7</v>
      </c>
    </row>
    <row r="607" spans="1:7" x14ac:dyDescent="0.35">
      <c r="A607" t="s">
        <v>159</v>
      </c>
      <c r="B607" t="s">
        <v>29</v>
      </c>
      <c r="C607" t="s">
        <v>96</v>
      </c>
      <c r="D607" t="s">
        <v>148</v>
      </c>
      <c r="E607" t="s">
        <v>153</v>
      </c>
      <c r="F607" t="s">
        <v>67</v>
      </c>
      <c r="G607">
        <v>21</v>
      </c>
    </row>
    <row r="608" spans="1:7" x14ac:dyDescent="0.35">
      <c r="A608" t="s">
        <v>159</v>
      </c>
      <c r="B608" t="s">
        <v>30</v>
      </c>
      <c r="C608" t="s">
        <v>97</v>
      </c>
      <c r="D608" t="s">
        <v>49</v>
      </c>
      <c r="E608" t="s">
        <v>149</v>
      </c>
      <c r="F608" t="s">
        <v>66</v>
      </c>
      <c r="G608">
        <v>2</v>
      </c>
    </row>
    <row r="609" spans="1:7" x14ac:dyDescent="0.35">
      <c r="A609" t="s">
        <v>159</v>
      </c>
      <c r="B609" t="s">
        <v>30</v>
      </c>
      <c r="C609" t="s">
        <v>97</v>
      </c>
      <c r="D609" t="s">
        <v>49</v>
      </c>
      <c r="E609" t="s">
        <v>149</v>
      </c>
      <c r="F609" t="s">
        <v>67</v>
      </c>
      <c r="G609">
        <v>93</v>
      </c>
    </row>
    <row r="610" spans="1:7" x14ac:dyDescent="0.35">
      <c r="A610" t="s">
        <v>159</v>
      </c>
      <c r="B610" t="s">
        <v>31</v>
      </c>
      <c r="C610" t="s">
        <v>98</v>
      </c>
      <c r="D610" t="s">
        <v>148</v>
      </c>
      <c r="E610" t="s">
        <v>153</v>
      </c>
      <c r="F610" t="s">
        <v>67</v>
      </c>
      <c r="G610">
        <v>7</v>
      </c>
    </row>
    <row r="611" spans="1:7" x14ac:dyDescent="0.35">
      <c r="A611" t="s">
        <v>159</v>
      </c>
      <c r="B611" t="s">
        <v>32</v>
      </c>
      <c r="C611" t="s">
        <v>114</v>
      </c>
      <c r="D611" t="s">
        <v>148</v>
      </c>
      <c r="E611" t="s">
        <v>149</v>
      </c>
      <c r="F611" t="s">
        <v>66</v>
      </c>
      <c r="G611">
        <v>1</v>
      </c>
    </row>
    <row r="612" spans="1:7" x14ac:dyDescent="0.35">
      <c r="A612" t="s">
        <v>159</v>
      </c>
      <c r="B612" t="s">
        <v>32</v>
      </c>
      <c r="C612" t="s">
        <v>114</v>
      </c>
      <c r="D612" t="s">
        <v>148</v>
      </c>
      <c r="E612" t="s">
        <v>149</v>
      </c>
      <c r="F612" t="s">
        <v>67</v>
      </c>
      <c r="G612">
        <v>3</v>
      </c>
    </row>
    <row r="613" spans="1:7" x14ac:dyDescent="0.35">
      <c r="A613" t="s">
        <v>159</v>
      </c>
      <c r="B613" t="s">
        <v>33</v>
      </c>
      <c r="C613" t="s">
        <v>99</v>
      </c>
      <c r="D613" t="s">
        <v>148</v>
      </c>
      <c r="E613" t="s">
        <v>153</v>
      </c>
      <c r="F613" t="s">
        <v>66</v>
      </c>
      <c r="G613">
        <v>1</v>
      </c>
    </row>
    <row r="614" spans="1:7" x14ac:dyDescent="0.35">
      <c r="A614" t="s">
        <v>159</v>
      </c>
      <c r="B614" t="s">
        <v>33</v>
      </c>
      <c r="C614" t="s">
        <v>99</v>
      </c>
      <c r="D614" t="s">
        <v>148</v>
      </c>
      <c r="E614" t="s">
        <v>153</v>
      </c>
      <c r="F614" t="s">
        <v>67</v>
      </c>
      <c r="G614">
        <v>15</v>
      </c>
    </row>
    <row r="615" spans="1:7" x14ac:dyDescent="0.35">
      <c r="A615" t="s">
        <v>159</v>
      </c>
      <c r="B615" t="s">
        <v>34</v>
      </c>
      <c r="C615" t="s">
        <v>100</v>
      </c>
      <c r="D615" t="s">
        <v>148</v>
      </c>
      <c r="E615" t="s">
        <v>151</v>
      </c>
      <c r="F615" t="s">
        <v>67</v>
      </c>
      <c r="G615">
        <v>13</v>
      </c>
    </row>
    <row r="616" spans="1:7" x14ac:dyDescent="0.35">
      <c r="A616" t="s">
        <v>159</v>
      </c>
      <c r="B616" t="s">
        <v>35</v>
      </c>
      <c r="C616" t="s">
        <v>101</v>
      </c>
      <c r="D616" t="s">
        <v>148</v>
      </c>
      <c r="E616" t="s">
        <v>153</v>
      </c>
      <c r="F616" t="s">
        <v>67</v>
      </c>
      <c r="G616">
        <v>9</v>
      </c>
    </row>
    <row r="617" spans="1:7" x14ac:dyDescent="0.35">
      <c r="A617" t="s">
        <v>159</v>
      </c>
      <c r="B617" t="s">
        <v>36</v>
      </c>
      <c r="C617" t="s">
        <v>102</v>
      </c>
      <c r="D617" t="s">
        <v>148</v>
      </c>
      <c r="E617" t="s">
        <v>149</v>
      </c>
      <c r="F617" t="s">
        <v>65</v>
      </c>
      <c r="G617">
        <v>2</v>
      </c>
    </row>
    <row r="618" spans="1:7" x14ac:dyDescent="0.35">
      <c r="A618" t="s">
        <v>159</v>
      </c>
      <c r="B618" t="s">
        <v>36</v>
      </c>
      <c r="C618" t="s">
        <v>102</v>
      </c>
      <c r="D618" t="s">
        <v>148</v>
      </c>
      <c r="E618" t="s">
        <v>149</v>
      </c>
      <c r="F618" t="s">
        <v>67</v>
      </c>
      <c r="G618">
        <v>30</v>
      </c>
    </row>
    <row r="619" spans="1:7" x14ac:dyDescent="0.35">
      <c r="A619" t="s">
        <v>159</v>
      </c>
      <c r="B619" t="s">
        <v>37</v>
      </c>
      <c r="C619" t="s">
        <v>103</v>
      </c>
      <c r="D619" t="s">
        <v>148</v>
      </c>
      <c r="E619" t="s">
        <v>153</v>
      </c>
      <c r="F619" t="s">
        <v>65</v>
      </c>
      <c r="G619">
        <v>4</v>
      </c>
    </row>
    <row r="620" spans="1:7" x14ac:dyDescent="0.35">
      <c r="A620" t="s">
        <v>159</v>
      </c>
      <c r="B620" t="s">
        <v>37</v>
      </c>
      <c r="C620" t="s">
        <v>103</v>
      </c>
      <c r="D620" t="s">
        <v>148</v>
      </c>
      <c r="E620" t="s">
        <v>153</v>
      </c>
      <c r="F620" t="s">
        <v>66</v>
      </c>
      <c r="G620">
        <v>1</v>
      </c>
    </row>
    <row r="621" spans="1:7" x14ac:dyDescent="0.35">
      <c r="A621" t="s">
        <v>159</v>
      </c>
      <c r="B621" t="s">
        <v>37</v>
      </c>
      <c r="C621" t="s">
        <v>103</v>
      </c>
      <c r="D621" t="s">
        <v>148</v>
      </c>
      <c r="E621" t="s">
        <v>153</v>
      </c>
      <c r="F621" t="s">
        <v>67</v>
      </c>
      <c r="G621">
        <v>8</v>
      </c>
    </row>
    <row r="622" spans="1:7" x14ac:dyDescent="0.35">
      <c r="A622" t="s">
        <v>159</v>
      </c>
      <c r="B622" t="s">
        <v>38</v>
      </c>
      <c r="C622" t="s">
        <v>104</v>
      </c>
      <c r="D622" t="s">
        <v>148</v>
      </c>
      <c r="E622" t="s">
        <v>153</v>
      </c>
      <c r="F622" t="s">
        <v>67</v>
      </c>
      <c r="G622">
        <v>16</v>
      </c>
    </row>
    <row r="623" spans="1:7" x14ac:dyDescent="0.35">
      <c r="A623" t="s">
        <v>159</v>
      </c>
      <c r="B623" t="s">
        <v>39</v>
      </c>
      <c r="C623" t="s">
        <v>105</v>
      </c>
      <c r="D623" t="s">
        <v>49</v>
      </c>
      <c r="E623" t="s">
        <v>149</v>
      </c>
      <c r="F623" t="s">
        <v>66</v>
      </c>
      <c r="G623">
        <v>2</v>
      </c>
    </row>
    <row r="624" spans="1:7" x14ac:dyDescent="0.35">
      <c r="A624" t="s">
        <v>159</v>
      </c>
      <c r="B624" t="s">
        <v>39</v>
      </c>
      <c r="C624" t="s">
        <v>105</v>
      </c>
      <c r="D624" t="s">
        <v>49</v>
      </c>
      <c r="E624" t="s">
        <v>149</v>
      </c>
      <c r="F624" t="s">
        <v>67</v>
      </c>
      <c r="G624">
        <v>26</v>
      </c>
    </row>
    <row r="625" spans="1:7" x14ac:dyDescent="0.35">
      <c r="A625" t="s">
        <v>159</v>
      </c>
      <c r="B625" t="s">
        <v>40</v>
      </c>
      <c r="C625" t="s">
        <v>106</v>
      </c>
      <c r="D625" t="s">
        <v>148</v>
      </c>
      <c r="E625" t="s">
        <v>151</v>
      </c>
      <c r="F625" t="s">
        <v>66</v>
      </c>
      <c r="G625">
        <v>2</v>
      </c>
    </row>
    <row r="626" spans="1:7" x14ac:dyDescent="0.35">
      <c r="A626" t="s">
        <v>159</v>
      </c>
      <c r="B626" t="s">
        <v>40</v>
      </c>
      <c r="C626" t="s">
        <v>106</v>
      </c>
      <c r="D626" t="s">
        <v>148</v>
      </c>
      <c r="E626" t="s">
        <v>151</v>
      </c>
      <c r="F626" t="s">
        <v>67</v>
      </c>
      <c r="G626">
        <v>26</v>
      </c>
    </row>
    <row r="627" spans="1:7" x14ac:dyDescent="0.35">
      <c r="A627" t="s">
        <v>159</v>
      </c>
      <c r="B627" t="s">
        <v>41</v>
      </c>
      <c r="C627" t="s">
        <v>107</v>
      </c>
      <c r="D627" t="s">
        <v>148</v>
      </c>
      <c r="E627" t="s">
        <v>153</v>
      </c>
      <c r="F627" t="s">
        <v>66</v>
      </c>
      <c r="G627">
        <v>4</v>
      </c>
    </row>
    <row r="628" spans="1:7" x14ac:dyDescent="0.35">
      <c r="A628" t="s">
        <v>159</v>
      </c>
      <c r="B628" t="s">
        <v>41</v>
      </c>
      <c r="C628" t="s">
        <v>107</v>
      </c>
      <c r="D628" t="s">
        <v>148</v>
      </c>
      <c r="E628" t="s">
        <v>153</v>
      </c>
      <c r="F628" t="s">
        <v>67</v>
      </c>
      <c r="G628">
        <v>22</v>
      </c>
    </row>
    <row r="629" spans="1:7" x14ac:dyDescent="0.35">
      <c r="A629" t="s">
        <v>159</v>
      </c>
      <c r="B629" t="s">
        <v>42</v>
      </c>
      <c r="C629" t="s">
        <v>108</v>
      </c>
      <c r="D629" t="s">
        <v>148</v>
      </c>
      <c r="E629" t="s">
        <v>149</v>
      </c>
      <c r="F629" t="s">
        <v>66</v>
      </c>
      <c r="G629">
        <v>4</v>
      </c>
    </row>
    <row r="630" spans="1:7" x14ac:dyDescent="0.35">
      <c r="A630" t="s">
        <v>159</v>
      </c>
      <c r="B630" t="s">
        <v>42</v>
      </c>
      <c r="C630" t="s">
        <v>108</v>
      </c>
      <c r="D630" t="s">
        <v>148</v>
      </c>
      <c r="E630" t="s">
        <v>149</v>
      </c>
      <c r="F630" t="s">
        <v>67</v>
      </c>
      <c r="G630">
        <v>36</v>
      </c>
    </row>
    <row r="631" spans="1:7" x14ac:dyDescent="0.35">
      <c r="A631" t="s">
        <v>159</v>
      </c>
      <c r="B631" t="s">
        <v>43</v>
      </c>
      <c r="C631" t="s">
        <v>109</v>
      </c>
      <c r="D631" t="s">
        <v>49</v>
      </c>
      <c r="E631" t="s">
        <v>149</v>
      </c>
      <c r="F631" t="s">
        <v>65</v>
      </c>
      <c r="G631">
        <v>2</v>
      </c>
    </row>
    <row r="632" spans="1:7" x14ac:dyDescent="0.35">
      <c r="A632" t="s">
        <v>159</v>
      </c>
      <c r="B632" t="s">
        <v>43</v>
      </c>
      <c r="C632" t="s">
        <v>109</v>
      </c>
      <c r="D632" t="s">
        <v>49</v>
      </c>
      <c r="E632" t="s">
        <v>149</v>
      </c>
      <c r="F632" t="s">
        <v>67</v>
      </c>
      <c r="G632">
        <v>44</v>
      </c>
    </row>
    <row r="633" spans="1:7" x14ac:dyDescent="0.35">
      <c r="A633" t="s">
        <v>159</v>
      </c>
      <c r="B633" t="s">
        <v>44</v>
      </c>
      <c r="C633" t="s">
        <v>110</v>
      </c>
      <c r="D633" t="s">
        <v>148</v>
      </c>
      <c r="E633" t="s">
        <v>151</v>
      </c>
      <c r="F633" t="s">
        <v>66</v>
      </c>
      <c r="G633">
        <v>3</v>
      </c>
    </row>
    <row r="634" spans="1:7" x14ac:dyDescent="0.35">
      <c r="A634" t="s">
        <v>159</v>
      </c>
      <c r="B634" t="s">
        <v>44</v>
      </c>
      <c r="C634" t="s">
        <v>110</v>
      </c>
      <c r="D634" t="s">
        <v>148</v>
      </c>
      <c r="E634" t="s">
        <v>151</v>
      </c>
      <c r="F634" t="s">
        <v>67</v>
      </c>
      <c r="G634">
        <v>19</v>
      </c>
    </row>
    <row r="635" spans="1:7" x14ac:dyDescent="0.35">
      <c r="A635" t="s">
        <v>159</v>
      </c>
      <c r="B635" t="s">
        <v>45</v>
      </c>
      <c r="C635" t="s">
        <v>111</v>
      </c>
      <c r="D635" t="s">
        <v>49</v>
      </c>
      <c r="E635" t="s">
        <v>149</v>
      </c>
      <c r="F635" t="s">
        <v>66</v>
      </c>
      <c r="G635">
        <v>7</v>
      </c>
    </row>
    <row r="636" spans="1:7" x14ac:dyDescent="0.35">
      <c r="A636" t="s">
        <v>159</v>
      </c>
      <c r="B636" t="s">
        <v>45</v>
      </c>
      <c r="C636" t="s">
        <v>111</v>
      </c>
      <c r="D636" t="s">
        <v>49</v>
      </c>
      <c r="E636" t="s">
        <v>149</v>
      </c>
      <c r="F636" t="s">
        <v>67</v>
      </c>
      <c r="G636">
        <v>80</v>
      </c>
    </row>
    <row r="637" spans="1:7" x14ac:dyDescent="0.35">
      <c r="A637" t="s">
        <v>159</v>
      </c>
      <c r="B637" t="s">
        <v>46</v>
      </c>
      <c r="C637" t="s">
        <v>112</v>
      </c>
      <c r="D637" t="s">
        <v>148</v>
      </c>
      <c r="E637" t="s">
        <v>151</v>
      </c>
      <c r="F637" t="s">
        <v>66</v>
      </c>
      <c r="G637">
        <v>18</v>
      </c>
    </row>
    <row r="638" spans="1:7" x14ac:dyDescent="0.35">
      <c r="A638" t="s">
        <v>159</v>
      </c>
      <c r="B638" t="s">
        <v>46</v>
      </c>
      <c r="C638" t="s">
        <v>112</v>
      </c>
      <c r="D638" t="s">
        <v>148</v>
      </c>
      <c r="E638" t="s">
        <v>151</v>
      </c>
      <c r="F638" t="s">
        <v>67</v>
      </c>
      <c r="G638">
        <v>3</v>
      </c>
    </row>
    <row r="639" spans="1:7" x14ac:dyDescent="0.35">
      <c r="A639" t="s">
        <v>159</v>
      </c>
      <c r="B639" t="s">
        <v>47</v>
      </c>
      <c r="C639" t="s">
        <v>113</v>
      </c>
      <c r="D639" t="s">
        <v>49</v>
      </c>
      <c r="E639" t="s">
        <v>149</v>
      </c>
      <c r="F639" t="s">
        <v>67</v>
      </c>
      <c r="G639">
        <v>43</v>
      </c>
    </row>
    <row r="640" spans="1:7" x14ac:dyDescent="0.35">
      <c r="A640" t="s">
        <v>160</v>
      </c>
      <c r="B640" t="s">
        <v>4</v>
      </c>
      <c r="C640" t="s">
        <v>70</v>
      </c>
      <c r="D640" t="s">
        <v>148</v>
      </c>
      <c r="E640" t="s">
        <v>149</v>
      </c>
      <c r="F640" t="s">
        <v>66</v>
      </c>
      <c r="G640">
        <v>2</v>
      </c>
    </row>
    <row r="641" spans="1:7" x14ac:dyDescent="0.35">
      <c r="A641" t="s">
        <v>160</v>
      </c>
      <c r="B641" t="s">
        <v>4</v>
      </c>
      <c r="C641" t="s">
        <v>70</v>
      </c>
      <c r="D641" t="s">
        <v>148</v>
      </c>
      <c r="E641" t="s">
        <v>149</v>
      </c>
      <c r="F641" t="s">
        <v>67</v>
      </c>
      <c r="G641">
        <v>29</v>
      </c>
    </row>
    <row r="642" spans="1:7" x14ac:dyDescent="0.35">
      <c r="A642" t="s">
        <v>160</v>
      </c>
      <c r="B642" t="s">
        <v>5</v>
      </c>
      <c r="C642" t="s">
        <v>71</v>
      </c>
      <c r="D642" t="s">
        <v>148</v>
      </c>
      <c r="E642" t="s">
        <v>151</v>
      </c>
      <c r="F642" t="s">
        <v>65</v>
      </c>
      <c r="G642">
        <v>1</v>
      </c>
    </row>
    <row r="643" spans="1:7" x14ac:dyDescent="0.35">
      <c r="A643" t="s">
        <v>160</v>
      </c>
      <c r="B643" t="s">
        <v>5</v>
      </c>
      <c r="C643" t="s">
        <v>71</v>
      </c>
      <c r="D643" t="s">
        <v>148</v>
      </c>
      <c r="E643" t="s">
        <v>151</v>
      </c>
      <c r="F643" t="s">
        <v>66</v>
      </c>
      <c r="G643">
        <v>5</v>
      </c>
    </row>
    <row r="644" spans="1:7" x14ac:dyDescent="0.35">
      <c r="A644" t="s">
        <v>160</v>
      </c>
      <c r="B644" t="s">
        <v>5</v>
      </c>
      <c r="C644" t="s">
        <v>71</v>
      </c>
      <c r="D644" t="s">
        <v>148</v>
      </c>
      <c r="E644" t="s">
        <v>151</v>
      </c>
      <c r="F644" t="s">
        <v>67</v>
      </c>
      <c r="G644">
        <v>5</v>
      </c>
    </row>
    <row r="645" spans="1:7" x14ac:dyDescent="0.35">
      <c r="A645" t="s">
        <v>160</v>
      </c>
      <c r="B645" t="s">
        <v>6</v>
      </c>
      <c r="C645" t="s">
        <v>72</v>
      </c>
      <c r="D645" t="s">
        <v>148</v>
      </c>
      <c r="E645" t="s">
        <v>149</v>
      </c>
      <c r="F645" t="s">
        <v>65</v>
      </c>
      <c r="G645">
        <v>1</v>
      </c>
    </row>
    <row r="646" spans="1:7" x14ac:dyDescent="0.35">
      <c r="A646" t="s">
        <v>160</v>
      </c>
      <c r="B646" t="s">
        <v>6</v>
      </c>
      <c r="C646" t="s">
        <v>72</v>
      </c>
      <c r="D646" t="s">
        <v>148</v>
      </c>
      <c r="E646" t="s">
        <v>149</v>
      </c>
      <c r="F646" t="s">
        <v>66</v>
      </c>
      <c r="G646">
        <v>3</v>
      </c>
    </row>
    <row r="647" spans="1:7" x14ac:dyDescent="0.35">
      <c r="A647" t="s">
        <v>160</v>
      </c>
      <c r="B647" t="s">
        <v>6</v>
      </c>
      <c r="C647" t="s">
        <v>72</v>
      </c>
      <c r="D647" t="s">
        <v>148</v>
      </c>
      <c r="E647" t="s">
        <v>149</v>
      </c>
      <c r="F647" t="s">
        <v>67</v>
      </c>
      <c r="G647">
        <v>14</v>
      </c>
    </row>
    <row r="648" spans="1:7" x14ac:dyDescent="0.35">
      <c r="A648" t="s">
        <v>160</v>
      </c>
      <c r="B648" t="s">
        <v>7</v>
      </c>
      <c r="C648" t="s">
        <v>73</v>
      </c>
      <c r="D648" t="s">
        <v>148</v>
      </c>
      <c r="E648" t="s">
        <v>151</v>
      </c>
      <c r="F648" t="s">
        <v>67</v>
      </c>
      <c r="G648">
        <v>9</v>
      </c>
    </row>
    <row r="649" spans="1:7" x14ac:dyDescent="0.35">
      <c r="A649" t="s">
        <v>160</v>
      </c>
      <c r="B649" t="s">
        <v>8</v>
      </c>
      <c r="C649" t="s">
        <v>74</v>
      </c>
      <c r="D649" t="s">
        <v>148</v>
      </c>
      <c r="E649" t="s">
        <v>153</v>
      </c>
      <c r="F649" t="s">
        <v>65</v>
      </c>
      <c r="G649">
        <v>2</v>
      </c>
    </row>
    <row r="650" spans="1:7" x14ac:dyDescent="0.35">
      <c r="A650" t="s">
        <v>160</v>
      </c>
      <c r="B650" t="s">
        <v>8</v>
      </c>
      <c r="C650" t="s">
        <v>74</v>
      </c>
      <c r="D650" t="s">
        <v>148</v>
      </c>
      <c r="E650" t="s">
        <v>153</v>
      </c>
      <c r="F650" t="s">
        <v>67</v>
      </c>
      <c r="G650">
        <v>16</v>
      </c>
    </row>
    <row r="651" spans="1:7" x14ac:dyDescent="0.35">
      <c r="A651" t="s">
        <v>160</v>
      </c>
      <c r="B651" t="s">
        <v>9</v>
      </c>
      <c r="C651" t="s">
        <v>75</v>
      </c>
      <c r="D651" t="s">
        <v>148</v>
      </c>
      <c r="E651" t="s">
        <v>151</v>
      </c>
      <c r="F651" t="s">
        <v>65</v>
      </c>
      <c r="G651">
        <v>1</v>
      </c>
    </row>
    <row r="652" spans="1:7" x14ac:dyDescent="0.35">
      <c r="A652" t="s">
        <v>160</v>
      </c>
      <c r="B652" t="s">
        <v>9</v>
      </c>
      <c r="C652" t="s">
        <v>75</v>
      </c>
      <c r="D652" t="s">
        <v>148</v>
      </c>
      <c r="E652" t="s">
        <v>151</v>
      </c>
      <c r="F652" t="s">
        <v>67</v>
      </c>
      <c r="G652">
        <v>28</v>
      </c>
    </row>
    <row r="653" spans="1:7" x14ac:dyDescent="0.35">
      <c r="A653" t="s">
        <v>160</v>
      </c>
      <c r="B653" t="s">
        <v>10</v>
      </c>
      <c r="C653" t="s">
        <v>76</v>
      </c>
      <c r="D653" t="s">
        <v>148</v>
      </c>
      <c r="E653" t="s">
        <v>149</v>
      </c>
      <c r="F653" t="s">
        <v>65</v>
      </c>
      <c r="G653">
        <v>2</v>
      </c>
    </row>
    <row r="654" spans="1:7" x14ac:dyDescent="0.35">
      <c r="A654" t="s">
        <v>160</v>
      </c>
      <c r="B654" t="s">
        <v>10</v>
      </c>
      <c r="C654" t="s">
        <v>76</v>
      </c>
      <c r="D654" t="s">
        <v>148</v>
      </c>
      <c r="E654" t="s">
        <v>149</v>
      </c>
      <c r="F654" t="s">
        <v>67</v>
      </c>
      <c r="G654">
        <v>16</v>
      </c>
    </row>
    <row r="655" spans="1:7" x14ac:dyDescent="0.35">
      <c r="A655" t="s">
        <v>160</v>
      </c>
      <c r="B655" t="s">
        <v>11</v>
      </c>
      <c r="C655" t="s">
        <v>77</v>
      </c>
      <c r="D655" t="s">
        <v>148</v>
      </c>
      <c r="E655" t="s">
        <v>153</v>
      </c>
      <c r="F655" t="s">
        <v>65</v>
      </c>
      <c r="G655">
        <v>1</v>
      </c>
    </row>
    <row r="656" spans="1:7" x14ac:dyDescent="0.35">
      <c r="A656" t="s">
        <v>160</v>
      </c>
      <c r="B656" t="s">
        <v>11</v>
      </c>
      <c r="C656" t="s">
        <v>77</v>
      </c>
      <c r="D656" t="s">
        <v>148</v>
      </c>
      <c r="E656" t="s">
        <v>153</v>
      </c>
      <c r="F656" t="s">
        <v>67</v>
      </c>
      <c r="G656">
        <v>21</v>
      </c>
    </row>
    <row r="657" spans="1:7" x14ac:dyDescent="0.35">
      <c r="A657" t="s">
        <v>160</v>
      </c>
      <c r="B657" t="s">
        <v>12</v>
      </c>
      <c r="C657" t="s">
        <v>78</v>
      </c>
      <c r="D657" t="s">
        <v>148</v>
      </c>
      <c r="E657" t="s">
        <v>153</v>
      </c>
      <c r="F657" t="s">
        <v>66</v>
      </c>
      <c r="G657">
        <v>3</v>
      </c>
    </row>
    <row r="658" spans="1:7" x14ac:dyDescent="0.35">
      <c r="A658" t="s">
        <v>160</v>
      </c>
      <c r="B658" t="s">
        <v>12</v>
      </c>
      <c r="C658" t="s">
        <v>78</v>
      </c>
      <c r="D658" t="s">
        <v>148</v>
      </c>
      <c r="E658" t="s">
        <v>153</v>
      </c>
      <c r="F658" t="s">
        <v>67</v>
      </c>
      <c r="G658">
        <v>16</v>
      </c>
    </row>
    <row r="659" spans="1:7" x14ac:dyDescent="0.35">
      <c r="A659" t="s">
        <v>160</v>
      </c>
      <c r="B659" t="s">
        <v>13</v>
      </c>
      <c r="C659" t="s">
        <v>79</v>
      </c>
      <c r="D659" t="s">
        <v>148</v>
      </c>
      <c r="E659" t="s">
        <v>151</v>
      </c>
      <c r="F659" t="s">
        <v>65</v>
      </c>
      <c r="G659">
        <v>2</v>
      </c>
    </row>
    <row r="660" spans="1:7" x14ac:dyDescent="0.35">
      <c r="A660" t="s">
        <v>160</v>
      </c>
      <c r="B660" t="s">
        <v>13</v>
      </c>
      <c r="C660" t="s">
        <v>79</v>
      </c>
      <c r="D660" t="s">
        <v>148</v>
      </c>
      <c r="E660" t="s">
        <v>151</v>
      </c>
      <c r="F660" t="s">
        <v>66</v>
      </c>
      <c r="G660">
        <v>4</v>
      </c>
    </row>
    <row r="661" spans="1:7" x14ac:dyDescent="0.35">
      <c r="A661" t="s">
        <v>160</v>
      </c>
      <c r="B661" t="s">
        <v>13</v>
      </c>
      <c r="C661" t="s">
        <v>79</v>
      </c>
      <c r="D661" t="s">
        <v>148</v>
      </c>
      <c r="E661" t="s">
        <v>151</v>
      </c>
      <c r="F661" t="s">
        <v>67</v>
      </c>
      <c r="G661">
        <v>31</v>
      </c>
    </row>
    <row r="662" spans="1:7" x14ac:dyDescent="0.35">
      <c r="A662" t="s">
        <v>160</v>
      </c>
      <c r="B662" t="s">
        <v>14</v>
      </c>
      <c r="C662" t="s">
        <v>80</v>
      </c>
      <c r="D662" t="s">
        <v>148</v>
      </c>
      <c r="E662" t="s">
        <v>153</v>
      </c>
      <c r="F662" t="s">
        <v>65</v>
      </c>
      <c r="G662">
        <v>1</v>
      </c>
    </row>
    <row r="663" spans="1:7" x14ac:dyDescent="0.35">
      <c r="A663" t="s">
        <v>160</v>
      </c>
      <c r="B663" t="s">
        <v>14</v>
      </c>
      <c r="C663" t="s">
        <v>80</v>
      </c>
      <c r="D663" t="s">
        <v>148</v>
      </c>
      <c r="E663" t="s">
        <v>153</v>
      </c>
      <c r="F663" t="s">
        <v>66</v>
      </c>
      <c r="G663">
        <v>4</v>
      </c>
    </row>
    <row r="664" spans="1:7" x14ac:dyDescent="0.35">
      <c r="A664" t="s">
        <v>160</v>
      </c>
      <c r="B664" t="s">
        <v>14</v>
      </c>
      <c r="C664" t="s">
        <v>80</v>
      </c>
      <c r="D664" t="s">
        <v>148</v>
      </c>
      <c r="E664" t="s">
        <v>153</v>
      </c>
      <c r="F664" t="s">
        <v>67</v>
      </c>
      <c r="G664">
        <v>39</v>
      </c>
    </row>
    <row r="665" spans="1:7" x14ac:dyDescent="0.35">
      <c r="A665" t="s">
        <v>160</v>
      </c>
      <c r="B665" t="s">
        <v>63</v>
      </c>
      <c r="C665" t="s">
        <v>81</v>
      </c>
      <c r="D665" t="s">
        <v>148</v>
      </c>
      <c r="E665" t="s">
        <v>151</v>
      </c>
      <c r="F665" t="s">
        <v>65</v>
      </c>
      <c r="G665">
        <v>2</v>
      </c>
    </row>
    <row r="666" spans="1:7" x14ac:dyDescent="0.35">
      <c r="A666" t="s">
        <v>160</v>
      </c>
      <c r="B666" t="s">
        <v>63</v>
      </c>
      <c r="C666" t="s">
        <v>81</v>
      </c>
      <c r="D666" t="s">
        <v>148</v>
      </c>
      <c r="E666" t="s">
        <v>151</v>
      </c>
      <c r="F666" t="s">
        <v>66</v>
      </c>
      <c r="G666">
        <v>2</v>
      </c>
    </row>
    <row r="667" spans="1:7" x14ac:dyDescent="0.35">
      <c r="A667" t="s">
        <v>160</v>
      </c>
      <c r="B667" t="s">
        <v>63</v>
      </c>
      <c r="C667" t="s">
        <v>81</v>
      </c>
      <c r="D667" t="s">
        <v>148</v>
      </c>
      <c r="E667" t="s">
        <v>151</v>
      </c>
      <c r="F667" t="s">
        <v>67</v>
      </c>
      <c r="G667">
        <v>46</v>
      </c>
    </row>
    <row r="668" spans="1:7" x14ac:dyDescent="0.35">
      <c r="A668" t="s">
        <v>160</v>
      </c>
      <c r="B668" t="s">
        <v>15</v>
      </c>
      <c r="C668" t="s">
        <v>82</v>
      </c>
      <c r="D668" t="s">
        <v>148</v>
      </c>
      <c r="E668" t="s">
        <v>153</v>
      </c>
      <c r="F668" t="s">
        <v>66</v>
      </c>
      <c r="G668">
        <v>5</v>
      </c>
    </row>
    <row r="669" spans="1:7" x14ac:dyDescent="0.35">
      <c r="A669" t="s">
        <v>160</v>
      </c>
      <c r="B669" t="s">
        <v>15</v>
      </c>
      <c r="C669" t="s">
        <v>82</v>
      </c>
      <c r="D669" t="s">
        <v>148</v>
      </c>
      <c r="E669" t="s">
        <v>153</v>
      </c>
      <c r="F669" t="s">
        <v>67</v>
      </c>
      <c r="G669">
        <v>18</v>
      </c>
    </row>
    <row r="670" spans="1:7" x14ac:dyDescent="0.35">
      <c r="A670" t="s">
        <v>160</v>
      </c>
      <c r="B670" t="s">
        <v>16</v>
      </c>
      <c r="C670" t="s">
        <v>83</v>
      </c>
      <c r="D670" t="s">
        <v>148</v>
      </c>
      <c r="E670" t="s">
        <v>151</v>
      </c>
      <c r="F670" t="s">
        <v>66</v>
      </c>
      <c r="G670">
        <v>1</v>
      </c>
    </row>
    <row r="671" spans="1:7" x14ac:dyDescent="0.35">
      <c r="A671" t="s">
        <v>160</v>
      </c>
      <c r="B671" t="s">
        <v>16</v>
      </c>
      <c r="C671" t="s">
        <v>83</v>
      </c>
      <c r="D671" t="s">
        <v>148</v>
      </c>
      <c r="E671" t="s">
        <v>151</v>
      </c>
      <c r="F671" t="s">
        <v>67</v>
      </c>
      <c r="G671">
        <v>17</v>
      </c>
    </row>
    <row r="672" spans="1:7" x14ac:dyDescent="0.35">
      <c r="A672" t="s">
        <v>160</v>
      </c>
      <c r="B672" t="s">
        <v>17</v>
      </c>
      <c r="C672" t="s">
        <v>84</v>
      </c>
      <c r="D672" t="s">
        <v>148</v>
      </c>
      <c r="E672" t="s">
        <v>151</v>
      </c>
      <c r="F672" t="s">
        <v>65</v>
      </c>
      <c r="G672">
        <v>4</v>
      </c>
    </row>
    <row r="673" spans="1:7" x14ac:dyDescent="0.35">
      <c r="A673" t="s">
        <v>160</v>
      </c>
      <c r="B673" t="s">
        <v>17</v>
      </c>
      <c r="C673" t="s">
        <v>84</v>
      </c>
      <c r="D673" t="s">
        <v>148</v>
      </c>
      <c r="E673" t="s">
        <v>151</v>
      </c>
      <c r="F673" t="s">
        <v>66</v>
      </c>
      <c r="G673">
        <v>4</v>
      </c>
    </row>
    <row r="674" spans="1:7" x14ac:dyDescent="0.35">
      <c r="A674" t="s">
        <v>160</v>
      </c>
      <c r="B674" t="s">
        <v>17</v>
      </c>
      <c r="C674" t="s">
        <v>84</v>
      </c>
      <c r="D674" t="s">
        <v>148</v>
      </c>
      <c r="E674" t="s">
        <v>151</v>
      </c>
      <c r="F674" t="s">
        <v>67</v>
      </c>
      <c r="G674">
        <v>41</v>
      </c>
    </row>
    <row r="675" spans="1:7" x14ac:dyDescent="0.35">
      <c r="A675" t="s">
        <v>160</v>
      </c>
      <c r="B675" t="s">
        <v>18</v>
      </c>
      <c r="C675" t="s">
        <v>85</v>
      </c>
      <c r="D675" t="s">
        <v>148</v>
      </c>
      <c r="E675" t="s">
        <v>151</v>
      </c>
      <c r="F675" t="s">
        <v>66</v>
      </c>
      <c r="G675">
        <v>1</v>
      </c>
    </row>
    <row r="676" spans="1:7" x14ac:dyDescent="0.35">
      <c r="A676" t="s">
        <v>160</v>
      </c>
      <c r="B676" t="s">
        <v>18</v>
      </c>
      <c r="C676" t="s">
        <v>85</v>
      </c>
      <c r="D676" t="s">
        <v>148</v>
      </c>
      <c r="E676" t="s">
        <v>151</v>
      </c>
      <c r="F676" t="s">
        <v>67</v>
      </c>
      <c r="G676">
        <v>12</v>
      </c>
    </row>
    <row r="677" spans="1:7" x14ac:dyDescent="0.35">
      <c r="A677" t="s">
        <v>160</v>
      </c>
      <c r="B677" t="s">
        <v>19</v>
      </c>
      <c r="C677" t="s">
        <v>86</v>
      </c>
      <c r="D677" t="s">
        <v>49</v>
      </c>
      <c r="E677" t="s">
        <v>149</v>
      </c>
      <c r="F677" t="s">
        <v>66</v>
      </c>
      <c r="G677">
        <v>98</v>
      </c>
    </row>
    <row r="678" spans="1:7" x14ac:dyDescent="0.35">
      <c r="A678" t="s">
        <v>160</v>
      </c>
      <c r="B678" t="s">
        <v>19</v>
      </c>
      <c r="C678" t="s">
        <v>86</v>
      </c>
      <c r="D678" t="s">
        <v>49</v>
      </c>
      <c r="E678" t="s">
        <v>149</v>
      </c>
      <c r="F678" t="s">
        <v>67</v>
      </c>
      <c r="G678">
        <v>82</v>
      </c>
    </row>
    <row r="679" spans="1:7" x14ac:dyDescent="0.35">
      <c r="A679" t="s">
        <v>160</v>
      </c>
      <c r="B679" t="s">
        <v>20</v>
      </c>
      <c r="C679" t="s">
        <v>87</v>
      </c>
      <c r="D679" t="s">
        <v>49</v>
      </c>
      <c r="E679" t="s">
        <v>149</v>
      </c>
      <c r="F679" t="s">
        <v>65</v>
      </c>
      <c r="G679">
        <v>2</v>
      </c>
    </row>
    <row r="680" spans="1:7" x14ac:dyDescent="0.35">
      <c r="A680" t="s">
        <v>160</v>
      </c>
      <c r="B680" t="s">
        <v>20</v>
      </c>
      <c r="C680" t="s">
        <v>87</v>
      </c>
      <c r="D680" t="s">
        <v>49</v>
      </c>
      <c r="E680" t="s">
        <v>149</v>
      </c>
      <c r="F680" t="s">
        <v>66</v>
      </c>
      <c r="G680">
        <v>4</v>
      </c>
    </row>
    <row r="681" spans="1:7" x14ac:dyDescent="0.35">
      <c r="A681" t="s">
        <v>160</v>
      </c>
      <c r="B681" t="s">
        <v>20</v>
      </c>
      <c r="C681" t="s">
        <v>87</v>
      </c>
      <c r="D681" t="s">
        <v>49</v>
      </c>
      <c r="E681" t="s">
        <v>149</v>
      </c>
      <c r="F681" t="s">
        <v>67</v>
      </c>
      <c r="G681">
        <v>63</v>
      </c>
    </row>
    <row r="682" spans="1:7" x14ac:dyDescent="0.35">
      <c r="A682" t="s">
        <v>160</v>
      </c>
      <c r="B682" t="s">
        <v>131</v>
      </c>
      <c r="C682" t="s">
        <v>132</v>
      </c>
      <c r="D682" t="s">
        <v>148</v>
      </c>
      <c r="E682" t="s">
        <v>151</v>
      </c>
      <c r="F682" t="s">
        <v>65</v>
      </c>
      <c r="G682">
        <v>1</v>
      </c>
    </row>
    <row r="683" spans="1:7" x14ac:dyDescent="0.35">
      <c r="A683" t="s">
        <v>160</v>
      </c>
      <c r="B683" t="s">
        <v>131</v>
      </c>
      <c r="C683" t="s">
        <v>132</v>
      </c>
      <c r="D683" t="s">
        <v>148</v>
      </c>
      <c r="E683" t="s">
        <v>151</v>
      </c>
      <c r="F683" t="s">
        <v>66</v>
      </c>
      <c r="G683">
        <v>25</v>
      </c>
    </row>
    <row r="684" spans="1:7" x14ac:dyDescent="0.35">
      <c r="A684" t="s">
        <v>160</v>
      </c>
      <c r="B684" t="s">
        <v>131</v>
      </c>
      <c r="C684" t="s">
        <v>132</v>
      </c>
      <c r="D684" t="s">
        <v>148</v>
      </c>
      <c r="E684" t="s">
        <v>151</v>
      </c>
      <c r="F684" t="s">
        <v>67</v>
      </c>
      <c r="G684">
        <v>25</v>
      </c>
    </row>
    <row r="685" spans="1:7" x14ac:dyDescent="0.35">
      <c r="A685" t="s">
        <v>160</v>
      </c>
      <c r="B685" t="s">
        <v>22</v>
      </c>
      <c r="C685" t="s">
        <v>88</v>
      </c>
      <c r="D685" t="s">
        <v>148</v>
      </c>
      <c r="E685" t="s">
        <v>151</v>
      </c>
      <c r="F685" t="s">
        <v>66</v>
      </c>
      <c r="G685">
        <v>1</v>
      </c>
    </row>
    <row r="686" spans="1:7" x14ac:dyDescent="0.35">
      <c r="A686" t="s">
        <v>160</v>
      </c>
      <c r="B686" t="s">
        <v>22</v>
      </c>
      <c r="C686" t="s">
        <v>88</v>
      </c>
      <c r="D686" t="s">
        <v>148</v>
      </c>
      <c r="E686" t="s">
        <v>151</v>
      </c>
      <c r="F686" t="s">
        <v>67</v>
      </c>
      <c r="G686">
        <v>26</v>
      </c>
    </row>
    <row r="687" spans="1:7" x14ac:dyDescent="0.35">
      <c r="A687" t="s">
        <v>160</v>
      </c>
      <c r="B687" t="s">
        <v>23</v>
      </c>
      <c r="C687" t="s">
        <v>89</v>
      </c>
      <c r="D687" t="s">
        <v>148</v>
      </c>
      <c r="E687" t="s">
        <v>149</v>
      </c>
      <c r="F687" t="s">
        <v>66</v>
      </c>
      <c r="G687">
        <v>1</v>
      </c>
    </row>
    <row r="688" spans="1:7" x14ac:dyDescent="0.35">
      <c r="A688" t="s">
        <v>160</v>
      </c>
      <c r="B688" t="s">
        <v>23</v>
      </c>
      <c r="C688" t="s">
        <v>89</v>
      </c>
      <c r="D688" t="s">
        <v>148</v>
      </c>
      <c r="E688" t="s">
        <v>149</v>
      </c>
      <c r="F688" t="s">
        <v>67</v>
      </c>
      <c r="G688">
        <v>23</v>
      </c>
    </row>
    <row r="689" spans="1:7" x14ac:dyDescent="0.35">
      <c r="A689" t="s">
        <v>160</v>
      </c>
      <c r="B689" t="s">
        <v>24</v>
      </c>
      <c r="C689" t="s">
        <v>90</v>
      </c>
      <c r="D689" t="s">
        <v>148</v>
      </c>
      <c r="E689" t="s">
        <v>151</v>
      </c>
      <c r="F689" t="s">
        <v>65</v>
      </c>
      <c r="G689">
        <v>3</v>
      </c>
    </row>
    <row r="690" spans="1:7" x14ac:dyDescent="0.35">
      <c r="A690" t="s">
        <v>160</v>
      </c>
      <c r="B690" t="s">
        <v>24</v>
      </c>
      <c r="C690" t="s">
        <v>90</v>
      </c>
      <c r="D690" t="s">
        <v>148</v>
      </c>
      <c r="E690" t="s">
        <v>151</v>
      </c>
      <c r="F690" t="s">
        <v>67</v>
      </c>
      <c r="G690">
        <v>31</v>
      </c>
    </row>
    <row r="691" spans="1:7" x14ac:dyDescent="0.35">
      <c r="A691" t="s">
        <v>160</v>
      </c>
      <c r="B691" t="s">
        <v>26</v>
      </c>
      <c r="C691" t="s">
        <v>93</v>
      </c>
      <c r="D691" t="s">
        <v>148</v>
      </c>
      <c r="E691" t="s">
        <v>151</v>
      </c>
      <c r="F691" t="s">
        <v>66</v>
      </c>
      <c r="G691">
        <v>1</v>
      </c>
    </row>
    <row r="692" spans="1:7" x14ac:dyDescent="0.35">
      <c r="A692" t="s">
        <v>160</v>
      </c>
      <c r="B692" t="s">
        <v>26</v>
      </c>
      <c r="C692" t="s">
        <v>93</v>
      </c>
      <c r="D692" t="s">
        <v>148</v>
      </c>
      <c r="E692" t="s">
        <v>151</v>
      </c>
      <c r="F692" t="s">
        <v>67</v>
      </c>
      <c r="G692">
        <v>41</v>
      </c>
    </row>
    <row r="693" spans="1:7" x14ac:dyDescent="0.35">
      <c r="A693" t="s">
        <v>160</v>
      </c>
      <c r="B693" t="s">
        <v>27</v>
      </c>
      <c r="C693" t="s">
        <v>94</v>
      </c>
      <c r="D693" t="s">
        <v>148</v>
      </c>
      <c r="E693" t="s">
        <v>149</v>
      </c>
      <c r="F693" t="s">
        <v>67</v>
      </c>
      <c r="G693">
        <v>60</v>
      </c>
    </row>
    <row r="694" spans="1:7" x14ac:dyDescent="0.35">
      <c r="A694" t="s">
        <v>160</v>
      </c>
      <c r="B694" t="s">
        <v>28</v>
      </c>
      <c r="C694" t="s">
        <v>95</v>
      </c>
      <c r="D694" t="s">
        <v>148</v>
      </c>
      <c r="E694" t="s">
        <v>151</v>
      </c>
      <c r="F694" t="s">
        <v>67</v>
      </c>
      <c r="G694">
        <v>26</v>
      </c>
    </row>
    <row r="695" spans="1:7" x14ac:dyDescent="0.35">
      <c r="A695" t="s">
        <v>160</v>
      </c>
      <c r="B695" t="s">
        <v>29</v>
      </c>
      <c r="C695" t="s">
        <v>96</v>
      </c>
      <c r="D695" t="s">
        <v>148</v>
      </c>
      <c r="E695" t="s">
        <v>153</v>
      </c>
      <c r="F695" t="s">
        <v>65</v>
      </c>
      <c r="G695">
        <v>3</v>
      </c>
    </row>
    <row r="696" spans="1:7" x14ac:dyDescent="0.35">
      <c r="A696" t="s">
        <v>160</v>
      </c>
      <c r="B696" t="s">
        <v>29</v>
      </c>
      <c r="C696" t="s">
        <v>96</v>
      </c>
      <c r="D696" t="s">
        <v>148</v>
      </c>
      <c r="E696" t="s">
        <v>153</v>
      </c>
      <c r="F696" t="s">
        <v>67</v>
      </c>
      <c r="G696">
        <v>10</v>
      </c>
    </row>
    <row r="697" spans="1:7" x14ac:dyDescent="0.35">
      <c r="A697" t="s">
        <v>160</v>
      </c>
      <c r="B697" t="s">
        <v>30</v>
      </c>
      <c r="C697" t="s">
        <v>97</v>
      </c>
      <c r="D697" t="s">
        <v>49</v>
      </c>
      <c r="E697" t="s">
        <v>149</v>
      </c>
      <c r="F697" t="s">
        <v>67</v>
      </c>
      <c r="G697">
        <v>74</v>
      </c>
    </row>
    <row r="698" spans="1:7" x14ac:dyDescent="0.35">
      <c r="A698" t="s">
        <v>160</v>
      </c>
      <c r="B698" t="s">
        <v>31</v>
      </c>
      <c r="C698" t="s">
        <v>98</v>
      </c>
      <c r="D698" t="s">
        <v>148</v>
      </c>
      <c r="E698" t="s">
        <v>153</v>
      </c>
      <c r="F698" t="s">
        <v>67</v>
      </c>
      <c r="G698">
        <v>19</v>
      </c>
    </row>
    <row r="699" spans="1:7" x14ac:dyDescent="0.35">
      <c r="A699" t="s">
        <v>160</v>
      </c>
      <c r="B699" t="s">
        <v>32</v>
      </c>
      <c r="C699" t="s">
        <v>114</v>
      </c>
      <c r="D699" t="s">
        <v>148</v>
      </c>
      <c r="E699" t="s">
        <v>149</v>
      </c>
      <c r="F699" t="s">
        <v>65</v>
      </c>
      <c r="G699">
        <v>1</v>
      </c>
    </row>
    <row r="700" spans="1:7" x14ac:dyDescent="0.35">
      <c r="A700" t="s">
        <v>160</v>
      </c>
      <c r="B700" t="s">
        <v>32</v>
      </c>
      <c r="C700" t="s">
        <v>114</v>
      </c>
      <c r="D700" t="s">
        <v>148</v>
      </c>
      <c r="E700" t="s">
        <v>149</v>
      </c>
      <c r="F700" t="s">
        <v>67</v>
      </c>
      <c r="G700">
        <v>2</v>
      </c>
    </row>
    <row r="701" spans="1:7" x14ac:dyDescent="0.35">
      <c r="A701" t="s">
        <v>160</v>
      </c>
      <c r="B701" t="s">
        <v>33</v>
      </c>
      <c r="C701" t="s">
        <v>99</v>
      </c>
      <c r="D701" t="s">
        <v>148</v>
      </c>
      <c r="E701" t="s">
        <v>153</v>
      </c>
      <c r="F701" t="s">
        <v>67</v>
      </c>
      <c r="G701">
        <v>13</v>
      </c>
    </row>
    <row r="702" spans="1:7" x14ac:dyDescent="0.35">
      <c r="A702" t="s">
        <v>160</v>
      </c>
      <c r="B702" t="s">
        <v>34</v>
      </c>
      <c r="C702" t="s">
        <v>100</v>
      </c>
      <c r="D702" t="s">
        <v>148</v>
      </c>
      <c r="E702" t="s">
        <v>151</v>
      </c>
      <c r="F702" t="s">
        <v>67</v>
      </c>
      <c r="G702">
        <v>11</v>
      </c>
    </row>
    <row r="703" spans="1:7" x14ac:dyDescent="0.35">
      <c r="A703" t="s">
        <v>160</v>
      </c>
      <c r="B703" t="s">
        <v>35</v>
      </c>
      <c r="C703" t="s">
        <v>101</v>
      </c>
      <c r="D703" t="s">
        <v>148</v>
      </c>
      <c r="E703" t="s">
        <v>153</v>
      </c>
      <c r="F703" t="s">
        <v>67</v>
      </c>
      <c r="G703">
        <v>4</v>
      </c>
    </row>
    <row r="704" spans="1:7" x14ac:dyDescent="0.35">
      <c r="A704" t="s">
        <v>160</v>
      </c>
      <c r="B704" t="s">
        <v>36</v>
      </c>
      <c r="C704" t="s">
        <v>102</v>
      </c>
      <c r="D704" t="s">
        <v>148</v>
      </c>
      <c r="E704" t="s">
        <v>149</v>
      </c>
      <c r="F704" t="s">
        <v>65</v>
      </c>
      <c r="G704">
        <v>1</v>
      </c>
    </row>
    <row r="705" spans="1:7" x14ac:dyDescent="0.35">
      <c r="A705" t="s">
        <v>160</v>
      </c>
      <c r="B705" t="s">
        <v>36</v>
      </c>
      <c r="C705" t="s">
        <v>102</v>
      </c>
      <c r="D705" t="s">
        <v>148</v>
      </c>
      <c r="E705" t="s">
        <v>149</v>
      </c>
      <c r="F705" t="s">
        <v>66</v>
      </c>
      <c r="G705">
        <v>3</v>
      </c>
    </row>
    <row r="706" spans="1:7" x14ac:dyDescent="0.35">
      <c r="A706" t="s">
        <v>160</v>
      </c>
      <c r="B706" t="s">
        <v>36</v>
      </c>
      <c r="C706" t="s">
        <v>102</v>
      </c>
      <c r="D706" t="s">
        <v>148</v>
      </c>
      <c r="E706" t="s">
        <v>149</v>
      </c>
      <c r="F706" t="s">
        <v>67</v>
      </c>
      <c r="G706">
        <v>18</v>
      </c>
    </row>
    <row r="707" spans="1:7" x14ac:dyDescent="0.35">
      <c r="A707" t="s">
        <v>160</v>
      </c>
      <c r="B707" t="s">
        <v>37</v>
      </c>
      <c r="C707" t="s">
        <v>103</v>
      </c>
      <c r="D707" t="s">
        <v>148</v>
      </c>
      <c r="E707" t="s">
        <v>153</v>
      </c>
      <c r="F707" t="s">
        <v>67</v>
      </c>
      <c r="G707">
        <v>8</v>
      </c>
    </row>
    <row r="708" spans="1:7" x14ac:dyDescent="0.35">
      <c r="A708" t="s">
        <v>160</v>
      </c>
      <c r="B708" t="s">
        <v>38</v>
      </c>
      <c r="C708" t="s">
        <v>104</v>
      </c>
      <c r="D708" t="s">
        <v>148</v>
      </c>
      <c r="E708" t="s">
        <v>153</v>
      </c>
      <c r="F708" t="s">
        <v>67</v>
      </c>
      <c r="G708">
        <v>16</v>
      </c>
    </row>
    <row r="709" spans="1:7" x14ac:dyDescent="0.35">
      <c r="A709" t="s">
        <v>160</v>
      </c>
      <c r="B709" t="s">
        <v>39</v>
      </c>
      <c r="C709" t="s">
        <v>105</v>
      </c>
      <c r="D709" t="s">
        <v>49</v>
      </c>
      <c r="E709" t="s">
        <v>149</v>
      </c>
      <c r="F709" t="s">
        <v>67</v>
      </c>
      <c r="G709">
        <v>22</v>
      </c>
    </row>
    <row r="710" spans="1:7" x14ac:dyDescent="0.35">
      <c r="A710" t="s">
        <v>160</v>
      </c>
      <c r="B710" t="s">
        <v>40</v>
      </c>
      <c r="C710" t="s">
        <v>106</v>
      </c>
      <c r="D710" t="s">
        <v>148</v>
      </c>
      <c r="E710" t="s">
        <v>151</v>
      </c>
      <c r="F710" t="s">
        <v>66</v>
      </c>
      <c r="G710">
        <v>2</v>
      </c>
    </row>
    <row r="711" spans="1:7" x14ac:dyDescent="0.35">
      <c r="A711" t="s">
        <v>160</v>
      </c>
      <c r="B711" t="s">
        <v>40</v>
      </c>
      <c r="C711" t="s">
        <v>106</v>
      </c>
      <c r="D711" t="s">
        <v>148</v>
      </c>
      <c r="E711" t="s">
        <v>151</v>
      </c>
      <c r="F711" t="s">
        <v>67</v>
      </c>
      <c r="G711">
        <v>26</v>
      </c>
    </row>
    <row r="712" spans="1:7" x14ac:dyDescent="0.35">
      <c r="A712" t="s">
        <v>160</v>
      </c>
      <c r="B712" t="s">
        <v>41</v>
      </c>
      <c r="C712" t="s">
        <v>107</v>
      </c>
      <c r="D712" t="s">
        <v>148</v>
      </c>
      <c r="E712" t="s">
        <v>153</v>
      </c>
      <c r="F712" t="s">
        <v>65</v>
      </c>
      <c r="G712">
        <v>1</v>
      </c>
    </row>
    <row r="713" spans="1:7" x14ac:dyDescent="0.35">
      <c r="A713" t="s">
        <v>160</v>
      </c>
      <c r="B713" t="s">
        <v>41</v>
      </c>
      <c r="C713" t="s">
        <v>107</v>
      </c>
      <c r="D713" t="s">
        <v>148</v>
      </c>
      <c r="E713" t="s">
        <v>153</v>
      </c>
      <c r="F713" t="s">
        <v>66</v>
      </c>
      <c r="G713">
        <v>3</v>
      </c>
    </row>
    <row r="714" spans="1:7" x14ac:dyDescent="0.35">
      <c r="A714" t="s">
        <v>160</v>
      </c>
      <c r="B714" t="s">
        <v>41</v>
      </c>
      <c r="C714" t="s">
        <v>107</v>
      </c>
      <c r="D714" t="s">
        <v>148</v>
      </c>
      <c r="E714" t="s">
        <v>153</v>
      </c>
      <c r="F714" t="s">
        <v>67</v>
      </c>
      <c r="G714">
        <v>15</v>
      </c>
    </row>
    <row r="715" spans="1:7" x14ac:dyDescent="0.35">
      <c r="A715" t="s">
        <v>160</v>
      </c>
      <c r="B715" t="s">
        <v>42</v>
      </c>
      <c r="C715" t="s">
        <v>108</v>
      </c>
      <c r="D715" t="s">
        <v>148</v>
      </c>
      <c r="E715" t="s">
        <v>149</v>
      </c>
      <c r="F715" t="s">
        <v>67</v>
      </c>
      <c r="G715">
        <v>35</v>
      </c>
    </row>
    <row r="716" spans="1:7" x14ac:dyDescent="0.35">
      <c r="A716" t="s">
        <v>160</v>
      </c>
      <c r="B716" t="s">
        <v>43</v>
      </c>
      <c r="C716" t="s">
        <v>109</v>
      </c>
      <c r="D716" t="s">
        <v>49</v>
      </c>
      <c r="E716" t="s">
        <v>149</v>
      </c>
      <c r="F716" t="s">
        <v>67</v>
      </c>
      <c r="G716">
        <v>32</v>
      </c>
    </row>
    <row r="717" spans="1:7" x14ac:dyDescent="0.35">
      <c r="A717" t="s">
        <v>160</v>
      </c>
      <c r="B717" t="s">
        <v>44</v>
      </c>
      <c r="C717" t="s">
        <v>110</v>
      </c>
      <c r="D717" t="s">
        <v>148</v>
      </c>
      <c r="E717" t="s">
        <v>151</v>
      </c>
      <c r="F717" t="s">
        <v>66</v>
      </c>
      <c r="G717">
        <v>4</v>
      </c>
    </row>
    <row r="718" spans="1:7" x14ac:dyDescent="0.35">
      <c r="A718" t="s">
        <v>160</v>
      </c>
      <c r="B718" t="s">
        <v>44</v>
      </c>
      <c r="C718" t="s">
        <v>110</v>
      </c>
      <c r="D718" t="s">
        <v>148</v>
      </c>
      <c r="E718" t="s">
        <v>151</v>
      </c>
      <c r="F718" t="s">
        <v>67</v>
      </c>
      <c r="G718">
        <v>12</v>
      </c>
    </row>
    <row r="719" spans="1:7" x14ac:dyDescent="0.35">
      <c r="A719" t="s">
        <v>160</v>
      </c>
      <c r="B719" t="s">
        <v>45</v>
      </c>
      <c r="C719" t="s">
        <v>111</v>
      </c>
      <c r="D719" t="s">
        <v>49</v>
      </c>
      <c r="E719" t="s">
        <v>149</v>
      </c>
      <c r="F719" t="s">
        <v>66</v>
      </c>
      <c r="G719">
        <v>5</v>
      </c>
    </row>
    <row r="720" spans="1:7" x14ac:dyDescent="0.35">
      <c r="A720" t="s">
        <v>160</v>
      </c>
      <c r="B720" t="s">
        <v>45</v>
      </c>
      <c r="C720" t="s">
        <v>111</v>
      </c>
      <c r="D720" t="s">
        <v>49</v>
      </c>
      <c r="E720" t="s">
        <v>149</v>
      </c>
      <c r="F720" t="s">
        <v>67</v>
      </c>
      <c r="G720">
        <v>60</v>
      </c>
    </row>
    <row r="721" spans="1:7" x14ac:dyDescent="0.35">
      <c r="A721" t="s">
        <v>160</v>
      </c>
      <c r="B721" t="s">
        <v>46</v>
      </c>
      <c r="C721" t="s">
        <v>112</v>
      </c>
      <c r="D721" t="s">
        <v>148</v>
      </c>
      <c r="E721" t="s">
        <v>151</v>
      </c>
      <c r="F721" t="s">
        <v>66</v>
      </c>
      <c r="G721">
        <v>16</v>
      </c>
    </row>
    <row r="722" spans="1:7" x14ac:dyDescent="0.35">
      <c r="A722" t="s">
        <v>160</v>
      </c>
      <c r="B722" t="s">
        <v>46</v>
      </c>
      <c r="C722" t="s">
        <v>112</v>
      </c>
      <c r="D722" t="s">
        <v>148</v>
      </c>
      <c r="E722" t="s">
        <v>151</v>
      </c>
      <c r="F722" t="s">
        <v>67</v>
      </c>
      <c r="G722">
        <v>2</v>
      </c>
    </row>
    <row r="723" spans="1:7" x14ac:dyDescent="0.35">
      <c r="A723" t="s">
        <v>160</v>
      </c>
      <c r="B723" t="s">
        <v>47</v>
      </c>
      <c r="C723" t="s">
        <v>113</v>
      </c>
      <c r="D723" t="s">
        <v>49</v>
      </c>
      <c r="E723" t="s">
        <v>149</v>
      </c>
      <c r="F723" t="s">
        <v>66</v>
      </c>
      <c r="G723">
        <v>2</v>
      </c>
    </row>
    <row r="724" spans="1:7" x14ac:dyDescent="0.35">
      <c r="A724" t="s">
        <v>160</v>
      </c>
      <c r="B724" t="s">
        <v>47</v>
      </c>
      <c r="C724" t="s">
        <v>113</v>
      </c>
      <c r="D724" t="s">
        <v>49</v>
      </c>
      <c r="E724" t="s">
        <v>149</v>
      </c>
      <c r="F724" t="s">
        <v>67</v>
      </c>
      <c r="G724">
        <v>37</v>
      </c>
    </row>
    <row r="725" spans="1:7" x14ac:dyDescent="0.35">
      <c r="A725" t="s">
        <v>162</v>
      </c>
      <c r="B725" t="s">
        <v>4</v>
      </c>
      <c r="C725" t="s">
        <v>70</v>
      </c>
      <c r="D725" t="s">
        <v>148</v>
      </c>
      <c r="E725" t="s">
        <v>149</v>
      </c>
      <c r="F725" t="s">
        <v>175</v>
      </c>
      <c r="G725">
        <v>12</v>
      </c>
    </row>
    <row r="726" spans="1:7" x14ac:dyDescent="0.35">
      <c r="A726" t="s">
        <v>162</v>
      </c>
      <c r="B726" t="s">
        <v>5</v>
      </c>
      <c r="C726" t="s">
        <v>71</v>
      </c>
      <c r="D726" t="s">
        <v>148</v>
      </c>
      <c r="E726" t="s">
        <v>151</v>
      </c>
      <c r="F726" t="s">
        <v>61</v>
      </c>
      <c r="G726">
        <v>1</v>
      </c>
    </row>
    <row r="727" spans="1:7" x14ac:dyDescent="0.35">
      <c r="A727" t="s">
        <v>162</v>
      </c>
      <c r="B727" t="s">
        <v>5</v>
      </c>
      <c r="C727" t="s">
        <v>71</v>
      </c>
      <c r="D727" t="s">
        <v>148</v>
      </c>
      <c r="E727" t="s">
        <v>151</v>
      </c>
      <c r="F727" t="s">
        <v>175</v>
      </c>
      <c r="G727">
        <v>2</v>
      </c>
    </row>
    <row r="728" spans="1:7" x14ac:dyDescent="0.35">
      <c r="A728" t="s">
        <v>162</v>
      </c>
      <c r="B728" t="s">
        <v>6</v>
      </c>
      <c r="C728" t="s">
        <v>72</v>
      </c>
      <c r="D728" t="s">
        <v>148</v>
      </c>
      <c r="E728" t="s">
        <v>149</v>
      </c>
      <c r="F728" t="s">
        <v>61</v>
      </c>
      <c r="G728">
        <v>1</v>
      </c>
    </row>
    <row r="729" spans="1:7" x14ac:dyDescent="0.35">
      <c r="A729" t="s">
        <v>162</v>
      </c>
      <c r="B729" t="s">
        <v>6</v>
      </c>
      <c r="C729" t="s">
        <v>72</v>
      </c>
      <c r="D729" t="s">
        <v>148</v>
      </c>
      <c r="E729" t="s">
        <v>149</v>
      </c>
      <c r="F729" t="s">
        <v>175</v>
      </c>
      <c r="G729">
        <v>5</v>
      </c>
    </row>
    <row r="730" spans="1:7" x14ac:dyDescent="0.35">
      <c r="A730" t="s">
        <v>162</v>
      </c>
      <c r="B730" t="s">
        <v>7</v>
      </c>
      <c r="C730" t="s">
        <v>73</v>
      </c>
      <c r="D730" t="s">
        <v>148</v>
      </c>
      <c r="E730" t="s">
        <v>151</v>
      </c>
      <c r="F730" t="s">
        <v>175</v>
      </c>
      <c r="G730">
        <v>8</v>
      </c>
    </row>
    <row r="731" spans="1:7" x14ac:dyDescent="0.35">
      <c r="A731" t="s">
        <v>162</v>
      </c>
      <c r="B731" t="s">
        <v>8</v>
      </c>
      <c r="C731" t="s">
        <v>74</v>
      </c>
      <c r="D731" t="s">
        <v>148</v>
      </c>
      <c r="E731" t="s">
        <v>153</v>
      </c>
      <c r="F731" t="s">
        <v>61</v>
      </c>
      <c r="G731">
        <v>1</v>
      </c>
    </row>
    <row r="732" spans="1:7" x14ac:dyDescent="0.35">
      <c r="A732" t="s">
        <v>162</v>
      </c>
      <c r="B732" t="s">
        <v>8</v>
      </c>
      <c r="C732" t="s">
        <v>74</v>
      </c>
      <c r="D732" t="s">
        <v>148</v>
      </c>
      <c r="E732" t="s">
        <v>153</v>
      </c>
      <c r="F732" t="s">
        <v>175</v>
      </c>
      <c r="G732">
        <v>10</v>
      </c>
    </row>
    <row r="733" spans="1:7" x14ac:dyDescent="0.35">
      <c r="A733" t="s">
        <v>162</v>
      </c>
      <c r="B733" t="s">
        <v>9</v>
      </c>
      <c r="C733" t="s">
        <v>75</v>
      </c>
      <c r="D733" t="s">
        <v>148</v>
      </c>
      <c r="E733" t="s">
        <v>151</v>
      </c>
      <c r="F733" t="s">
        <v>175</v>
      </c>
      <c r="G733">
        <v>30</v>
      </c>
    </row>
    <row r="734" spans="1:7" x14ac:dyDescent="0.35">
      <c r="A734" t="s">
        <v>162</v>
      </c>
      <c r="B734" t="s">
        <v>10</v>
      </c>
      <c r="C734" t="s">
        <v>76</v>
      </c>
      <c r="D734" t="s">
        <v>148</v>
      </c>
      <c r="E734" t="s">
        <v>149</v>
      </c>
      <c r="F734" t="s">
        <v>175</v>
      </c>
      <c r="G734">
        <v>32</v>
      </c>
    </row>
    <row r="735" spans="1:7" x14ac:dyDescent="0.35">
      <c r="A735" t="s">
        <v>162</v>
      </c>
      <c r="B735" t="s">
        <v>11</v>
      </c>
      <c r="C735" t="s">
        <v>77</v>
      </c>
      <c r="D735" t="s">
        <v>148</v>
      </c>
      <c r="E735" t="s">
        <v>153</v>
      </c>
      <c r="F735" t="s">
        <v>61</v>
      </c>
      <c r="G735">
        <v>1</v>
      </c>
    </row>
    <row r="736" spans="1:7" x14ac:dyDescent="0.35">
      <c r="A736" t="s">
        <v>162</v>
      </c>
      <c r="B736" t="s">
        <v>11</v>
      </c>
      <c r="C736" t="s">
        <v>77</v>
      </c>
      <c r="D736" t="s">
        <v>148</v>
      </c>
      <c r="E736" t="s">
        <v>153</v>
      </c>
      <c r="F736" t="s">
        <v>175</v>
      </c>
      <c r="G736">
        <v>8</v>
      </c>
    </row>
    <row r="737" spans="1:7" x14ac:dyDescent="0.35">
      <c r="A737" t="s">
        <v>162</v>
      </c>
      <c r="B737" t="s">
        <v>12</v>
      </c>
      <c r="C737" t="s">
        <v>78</v>
      </c>
      <c r="D737" t="s">
        <v>148</v>
      </c>
      <c r="E737" t="s">
        <v>153</v>
      </c>
      <c r="F737" t="s">
        <v>175</v>
      </c>
      <c r="G737">
        <v>21</v>
      </c>
    </row>
    <row r="738" spans="1:7" x14ac:dyDescent="0.35">
      <c r="A738" t="s">
        <v>162</v>
      </c>
      <c r="B738" t="s">
        <v>13</v>
      </c>
      <c r="C738" t="s">
        <v>79</v>
      </c>
      <c r="D738" t="s">
        <v>148</v>
      </c>
      <c r="E738" t="s">
        <v>151</v>
      </c>
      <c r="F738" t="s">
        <v>61</v>
      </c>
      <c r="G738">
        <v>3</v>
      </c>
    </row>
    <row r="739" spans="1:7" x14ac:dyDescent="0.35">
      <c r="A739" t="s">
        <v>162</v>
      </c>
      <c r="B739" t="s">
        <v>13</v>
      </c>
      <c r="C739" t="s">
        <v>79</v>
      </c>
      <c r="D739" t="s">
        <v>148</v>
      </c>
      <c r="E739" t="s">
        <v>151</v>
      </c>
      <c r="F739" t="s">
        <v>175</v>
      </c>
      <c r="G739">
        <v>15</v>
      </c>
    </row>
    <row r="740" spans="1:7" x14ac:dyDescent="0.35">
      <c r="A740" t="s">
        <v>162</v>
      </c>
      <c r="B740" t="s">
        <v>14</v>
      </c>
      <c r="C740" t="s">
        <v>80</v>
      </c>
      <c r="D740" t="s">
        <v>148</v>
      </c>
      <c r="E740" t="s">
        <v>153</v>
      </c>
      <c r="F740" t="s">
        <v>61</v>
      </c>
      <c r="G740">
        <v>2</v>
      </c>
    </row>
    <row r="741" spans="1:7" x14ac:dyDescent="0.35">
      <c r="A741" t="s">
        <v>162</v>
      </c>
      <c r="B741" t="s">
        <v>14</v>
      </c>
      <c r="C741" t="s">
        <v>80</v>
      </c>
      <c r="D741" t="s">
        <v>148</v>
      </c>
      <c r="E741" t="s">
        <v>153</v>
      </c>
      <c r="F741" t="s">
        <v>175</v>
      </c>
      <c r="G741">
        <v>19</v>
      </c>
    </row>
    <row r="742" spans="1:7" x14ac:dyDescent="0.35">
      <c r="A742" t="s">
        <v>162</v>
      </c>
      <c r="B742" t="s">
        <v>63</v>
      </c>
      <c r="C742" t="s">
        <v>81</v>
      </c>
      <c r="D742" t="s">
        <v>148</v>
      </c>
      <c r="E742" t="s">
        <v>151</v>
      </c>
      <c r="F742" t="s">
        <v>61</v>
      </c>
      <c r="G742">
        <v>2</v>
      </c>
    </row>
    <row r="743" spans="1:7" x14ac:dyDescent="0.35">
      <c r="A743" t="s">
        <v>162</v>
      </c>
      <c r="B743" t="s">
        <v>63</v>
      </c>
      <c r="C743" t="s">
        <v>81</v>
      </c>
      <c r="D743" t="s">
        <v>148</v>
      </c>
      <c r="E743" t="s">
        <v>151</v>
      </c>
      <c r="F743" t="s">
        <v>175</v>
      </c>
      <c r="G743">
        <v>27</v>
      </c>
    </row>
    <row r="744" spans="1:7" x14ac:dyDescent="0.35">
      <c r="A744" t="s">
        <v>162</v>
      </c>
      <c r="B744" t="s">
        <v>15</v>
      </c>
      <c r="C744" t="s">
        <v>82</v>
      </c>
      <c r="D744" t="s">
        <v>148</v>
      </c>
      <c r="E744" t="s">
        <v>153</v>
      </c>
      <c r="F744" t="s">
        <v>175</v>
      </c>
      <c r="G744">
        <v>11</v>
      </c>
    </row>
    <row r="745" spans="1:7" x14ac:dyDescent="0.35">
      <c r="A745" t="s">
        <v>162</v>
      </c>
      <c r="B745" t="s">
        <v>16</v>
      </c>
      <c r="C745" t="s">
        <v>83</v>
      </c>
      <c r="D745" t="s">
        <v>148</v>
      </c>
      <c r="E745" t="s">
        <v>151</v>
      </c>
      <c r="F745" t="s">
        <v>175</v>
      </c>
      <c r="G745">
        <v>17</v>
      </c>
    </row>
    <row r="746" spans="1:7" x14ac:dyDescent="0.35">
      <c r="A746" t="s">
        <v>162</v>
      </c>
      <c r="B746" t="s">
        <v>17</v>
      </c>
      <c r="C746" t="s">
        <v>84</v>
      </c>
      <c r="D746" t="s">
        <v>148</v>
      </c>
      <c r="E746" t="s">
        <v>151</v>
      </c>
      <c r="F746" t="s">
        <v>61</v>
      </c>
      <c r="G746">
        <v>2</v>
      </c>
    </row>
    <row r="747" spans="1:7" x14ac:dyDescent="0.35">
      <c r="A747" t="s">
        <v>162</v>
      </c>
      <c r="B747" t="s">
        <v>17</v>
      </c>
      <c r="C747" t="s">
        <v>84</v>
      </c>
      <c r="D747" t="s">
        <v>148</v>
      </c>
      <c r="E747" t="s">
        <v>151</v>
      </c>
      <c r="F747" t="s">
        <v>175</v>
      </c>
      <c r="G747">
        <v>58</v>
      </c>
    </row>
    <row r="748" spans="1:7" x14ac:dyDescent="0.35">
      <c r="A748" t="s">
        <v>162</v>
      </c>
      <c r="B748" t="s">
        <v>18</v>
      </c>
      <c r="C748" t="s">
        <v>85</v>
      </c>
      <c r="D748" t="s">
        <v>148</v>
      </c>
      <c r="E748" t="s">
        <v>151</v>
      </c>
      <c r="F748" t="s">
        <v>175</v>
      </c>
      <c r="G748">
        <v>11</v>
      </c>
    </row>
    <row r="749" spans="1:7" x14ac:dyDescent="0.35">
      <c r="A749" t="s">
        <v>162</v>
      </c>
      <c r="B749" t="s">
        <v>19</v>
      </c>
      <c r="C749" t="s">
        <v>86</v>
      </c>
      <c r="D749" t="s">
        <v>49</v>
      </c>
      <c r="E749" t="s">
        <v>149</v>
      </c>
      <c r="F749" t="s">
        <v>61</v>
      </c>
      <c r="G749">
        <v>12</v>
      </c>
    </row>
    <row r="750" spans="1:7" x14ac:dyDescent="0.35">
      <c r="A750" t="s">
        <v>162</v>
      </c>
      <c r="B750" t="s">
        <v>19</v>
      </c>
      <c r="C750" t="s">
        <v>86</v>
      </c>
      <c r="D750" t="s">
        <v>49</v>
      </c>
      <c r="E750" t="s">
        <v>149</v>
      </c>
      <c r="F750" t="s">
        <v>175</v>
      </c>
      <c r="G750">
        <v>270</v>
      </c>
    </row>
    <row r="751" spans="1:7" x14ac:dyDescent="0.35">
      <c r="A751" t="s">
        <v>162</v>
      </c>
      <c r="B751" t="s">
        <v>20</v>
      </c>
      <c r="C751" t="s">
        <v>87</v>
      </c>
      <c r="D751" t="s">
        <v>49</v>
      </c>
      <c r="E751" t="s">
        <v>149</v>
      </c>
      <c r="F751" t="s">
        <v>61</v>
      </c>
      <c r="G751">
        <v>4</v>
      </c>
    </row>
    <row r="752" spans="1:7" x14ac:dyDescent="0.35">
      <c r="A752" t="s">
        <v>162</v>
      </c>
      <c r="B752" t="s">
        <v>20</v>
      </c>
      <c r="C752" t="s">
        <v>87</v>
      </c>
      <c r="D752" t="s">
        <v>49</v>
      </c>
      <c r="E752" t="s">
        <v>149</v>
      </c>
      <c r="F752" t="s">
        <v>175</v>
      </c>
      <c r="G752">
        <v>104</v>
      </c>
    </row>
    <row r="753" spans="1:7" x14ac:dyDescent="0.35">
      <c r="A753" t="s">
        <v>162</v>
      </c>
      <c r="B753" t="s">
        <v>131</v>
      </c>
      <c r="C753" t="s">
        <v>132</v>
      </c>
      <c r="D753" t="s">
        <v>148</v>
      </c>
      <c r="E753" t="s">
        <v>151</v>
      </c>
      <c r="F753" t="s">
        <v>61</v>
      </c>
      <c r="G753">
        <v>3</v>
      </c>
    </row>
    <row r="754" spans="1:7" x14ac:dyDescent="0.35">
      <c r="A754" t="s">
        <v>162</v>
      </c>
      <c r="B754" t="s">
        <v>131</v>
      </c>
      <c r="C754" t="s">
        <v>132</v>
      </c>
      <c r="D754" t="s">
        <v>148</v>
      </c>
      <c r="E754" t="s">
        <v>151</v>
      </c>
      <c r="F754" t="s">
        <v>175</v>
      </c>
      <c r="G754">
        <v>32</v>
      </c>
    </row>
    <row r="755" spans="1:7" x14ac:dyDescent="0.35">
      <c r="A755" t="s">
        <v>162</v>
      </c>
      <c r="B755" t="s">
        <v>22</v>
      </c>
      <c r="C755" t="s">
        <v>88</v>
      </c>
      <c r="D755" t="s">
        <v>148</v>
      </c>
      <c r="E755" t="s">
        <v>151</v>
      </c>
      <c r="F755" t="s">
        <v>61</v>
      </c>
      <c r="G755">
        <v>3</v>
      </c>
    </row>
    <row r="756" spans="1:7" x14ac:dyDescent="0.35">
      <c r="A756" t="s">
        <v>162</v>
      </c>
      <c r="B756" t="s">
        <v>22</v>
      </c>
      <c r="C756" t="s">
        <v>88</v>
      </c>
      <c r="D756" t="s">
        <v>148</v>
      </c>
      <c r="E756" t="s">
        <v>151</v>
      </c>
      <c r="F756" t="s">
        <v>175</v>
      </c>
      <c r="G756">
        <v>32</v>
      </c>
    </row>
    <row r="757" spans="1:7" x14ac:dyDescent="0.35">
      <c r="A757" t="s">
        <v>162</v>
      </c>
      <c r="B757" t="s">
        <v>23</v>
      </c>
      <c r="C757" t="s">
        <v>89</v>
      </c>
      <c r="D757" t="s">
        <v>148</v>
      </c>
      <c r="E757" t="s">
        <v>149</v>
      </c>
      <c r="F757" t="s">
        <v>61</v>
      </c>
      <c r="G757">
        <v>1</v>
      </c>
    </row>
    <row r="758" spans="1:7" x14ac:dyDescent="0.35">
      <c r="A758" t="s">
        <v>162</v>
      </c>
      <c r="B758" t="s">
        <v>23</v>
      </c>
      <c r="C758" t="s">
        <v>89</v>
      </c>
      <c r="D758" t="s">
        <v>148</v>
      </c>
      <c r="E758" t="s">
        <v>149</v>
      </c>
      <c r="F758" t="s">
        <v>175</v>
      </c>
      <c r="G758">
        <v>34</v>
      </c>
    </row>
    <row r="759" spans="1:7" x14ac:dyDescent="0.35">
      <c r="A759" t="s">
        <v>162</v>
      </c>
      <c r="B759" t="s">
        <v>24</v>
      </c>
      <c r="C759" t="s">
        <v>90</v>
      </c>
      <c r="D759" t="s">
        <v>148</v>
      </c>
      <c r="E759" t="s">
        <v>151</v>
      </c>
      <c r="F759" t="s">
        <v>61</v>
      </c>
      <c r="G759">
        <v>1</v>
      </c>
    </row>
    <row r="760" spans="1:7" x14ac:dyDescent="0.35">
      <c r="A760" t="s">
        <v>162</v>
      </c>
      <c r="B760" t="s">
        <v>24</v>
      </c>
      <c r="C760" t="s">
        <v>90</v>
      </c>
      <c r="D760" t="s">
        <v>148</v>
      </c>
      <c r="E760" t="s">
        <v>151</v>
      </c>
      <c r="F760" t="s">
        <v>175</v>
      </c>
      <c r="G760">
        <v>28</v>
      </c>
    </row>
    <row r="761" spans="1:7" x14ac:dyDescent="0.35">
      <c r="A761" t="s">
        <v>162</v>
      </c>
      <c r="B761" t="s">
        <v>25</v>
      </c>
      <c r="C761" t="s">
        <v>92</v>
      </c>
      <c r="D761" t="s">
        <v>148</v>
      </c>
      <c r="E761" t="s">
        <v>153</v>
      </c>
      <c r="F761" t="s">
        <v>175</v>
      </c>
      <c r="G761">
        <v>2</v>
      </c>
    </row>
    <row r="762" spans="1:7" x14ac:dyDescent="0.35">
      <c r="A762" t="s">
        <v>162</v>
      </c>
      <c r="B762" t="s">
        <v>26</v>
      </c>
      <c r="C762" t="s">
        <v>93</v>
      </c>
      <c r="D762" t="s">
        <v>148</v>
      </c>
      <c r="E762" t="s">
        <v>151</v>
      </c>
      <c r="F762" t="s">
        <v>61</v>
      </c>
      <c r="G762">
        <v>4</v>
      </c>
    </row>
    <row r="763" spans="1:7" x14ac:dyDescent="0.35">
      <c r="A763" t="s">
        <v>162</v>
      </c>
      <c r="B763" t="s">
        <v>26</v>
      </c>
      <c r="C763" t="s">
        <v>93</v>
      </c>
      <c r="D763" t="s">
        <v>148</v>
      </c>
      <c r="E763" t="s">
        <v>151</v>
      </c>
      <c r="F763" t="s">
        <v>175</v>
      </c>
      <c r="G763">
        <v>33</v>
      </c>
    </row>
    <row r="764" spans="1:7" x14ac:dyDescent="0.35">
      <c r="A764" t="s">
        <v>162</v>
      </c>
      <c r="B764" t="s">
        <v>27</v>
      </c>
      <c r="C764" t="s">
        <v>94</v>
      </c>
      <c r="D764" t="s">
        <v>148</v>
      </c>
      <c r="E764" t="s">
        <v>149</v>
      </c>
      <c r="F764" t="s">
        <v>175</v>
      </c>
      <c r="G764">
        <v>35</v>
      </c>
    </row>
    <row r="765" spans="1:7" x14ac:dyDescent="0.35">
      <c r="A765" t="s">
        <v>162</v>
      </c>
      <c r="B765" t="s">
        <v>28</v>
      </c>
      <c r="C765" t="s">
        <v>95</v>
      </c>
      <c r="D765" t="s">
        <v>148</v>
      </c>
      <c r="E765" t="s">
        <v>151</v>
      </c>
      <c r="F765" t="s">
        <v>61</v>
      </c>
      <c r="G765">
        <v>3</v>
      </c>
    </row>
    <row r="766" spans="1:7" x14ac:dyDescent="0.35">
      <c r="A766" t="s">
        <v>162</v>
      </c>
      <c r="B766" t="s">
        <v>28</v>
      </c>
      <c r="C766" t="s">
        <v>95</v>
      </c>
      <c r="D766" t="s">
        <v>148</v>
      </c>
      <c r="E766" t="s">
        <v>151</v>
      </c>
      <c r="F766" t="s">
        <v>175</v>
      </c>
      <c r="G766">
        <v>19</v>
      </c>
    </row>
    <row r="767" spans="1:7" x14ac:dyDescent="0.35">
      <c r="A767" t="s">
        <v>162</v>
      </c>
      <c r="B767" t="s">
        <v>29</v>
      </c>
      <c r="C767" t="s">
        <v>96</v>
      </c>
      <c r="D767" t="s">
        <v>148</v>
      </c>
      <c r="E767" t="s">
        <v>153</v>
      </c>
      <c r="F767" t="s">
        <v>61</v>
      </c>
      <c r="G767">
        <v>4</v>
      </c>
    </row>
    <row r="768" spans="1:7" x14ac:dyDescent="0.35">
      <c r="A768" t="s">
        <v>162</v>
      </c>
      <c r="B768" t="s">
        <v>29</v>
      </c>
      <c r="C768" t="s">
        <v>96</v>
      </c>
      <c r="D768" t="s">
        <v>148</v>
      </c>
      <c r="E768" t="s">
        <v>153</v>
      </c>
      <c r="F768" t="s">
        <v>175</v>
      </c>
      <c r="G768">
        <v>6</v>
      </c>
    </row>
    <row r="769" spans="1:7" x14ac:dyDescent="0.35">
      <c r="A769" t="s">
        <v>162</v>
      </c>
      <c r="B769" t="s">
        <v>30</v>
      </c>
      <c r="C769" t="s">
        <v>97</v>
      </c>
      <c r="D769" t="s">
        <v>49</v>
      </c>
      <c r="E769" t="s">
        <v>149</v>
      </c>
      <c r="F769" t="s">
        <v>175</v>
      </c>
      <c r="G769">
        <v>83</v>
      </c>
    </row>
    <row r="770" spans="1:7" x14ac:dyDescent="0.35">
      <c r="A770" t="s">
        <v>162</v>
      </c>
      <c r="B770" t="s">
        <v>31</v>
      </c>
      <c r="C770" t="s">
        <v>98</v>
      </c>
      <c r="D770" t="s">
        <v>148</v>
      </c>
      <c r="E770" t="s">
        <v>153</v>
      </c>
      <c r="F770" t="s">
        <v>175</v>
      </c>
      <c r="G770">
        <v>19</v>
      </c>
    </row>
    <row r="771" spans="1:7" x14ac:dyDescent="0.35">
      <c r="A771" t="s">
        <v>162</v>
      </c>
      <c r="B771" t="s">
        <v>33</v>
      </c>
      <c r="C771" t="s">
        <v>99</v>
      </c>
      <c r="D771" t="s">
        <v>148</v>
      </c>
      <c r="E771" t="s">
        <v>153</v>
      </c>
      <c r="F771" t="s">
        <v>61</v>
      </c>
      <c r="G771">
        <v>1</v>
      </c>
    </row>
    <row r="772" spans="1:7" x14ac:dyDescent="0.35">
      <c r="A772" t="s">
        <v>162</v>
      </c>
      <c r="B772" t="s">
        <v>33</v>
      </c>
      <c r="C772" t="s">
        <v>99</v>
      </c>
      <c r="D772" t="s">
        <v>148</v>
      </c>
      <c r="E772" t="s">
        <v>153</v>
      </c>
      <c r="F772" t="s">
        <v>175</v>
      </c>
      <c r="G772">
        <v>14</v>
      </c>
    </row>
    <row r="773" spans="1:7" x14ac:dyDescent="0.35">
      <c r="A773" t="s">
        <v>162</v>
      </c>
      <c r="B773" t="s">
        <v>34</v>
      </c>
      <c r="C773" t="s">
        <v>100</v>
      </c>
      <c r="D773" t="s">
        <v>148</v>
      </c>
      <c r="E773" t="s">
        <v>151</v>
      </c>
      <c r="F773" t="s">
        <v>175</v>
      </c>
      <c r="G773">
        <v>11</v>
      </c>
    </row>
    <row r="774" spans="1:7" x14ac:dyDescent="0.35">
      <c r="A774" t="s">
        <v>162</v>
      </c>
      <c r="B774" t="s">
        <v>35</v>
      </c>
      <c r="C774" t="s">
        <v>101</v>
      </c>
      <c r="D774" t="s">
        <v>148</v>
      </c>
      <c r="E774" t="s">
        <v>153</v>
      </c>
      <c r="F774" t="s">
        <v>175</v>
      </c>
      <c r="G774">
        <v>17</v>
      </c>
    </row>
    <row r="775" spans="1:7" x14ac:dyDescent="0.35">
      <c r="A775" t="s">
        <v>162</v>
      </c>
      <c r="B775" t="s">
        <v>36</v>
      </c>
      <c r="C775" t="s">
        <v>102</v>
      </c>
      <c r="D775" t="s">
        <v>148</v>
      </c>
      <c r="E775" t="s">
        <v>149</v>
      </c>
      <c r="F775" t="s">
        <v>61</v>
      </c>
      <c r="G775">
        <v>1</v>
      </c>
    </row>
    <row r="776" spans="1:7" x14ac:dyDescent="0.35">
      <c r="A776" t="s">
        <v>162</v>
      </c>
      <c r="B776" t="s">
        <v>36</v>
      </c>
      <c r="C776" t="s">
        <v>102</v>
      </c>
      <c r="D776" t="s">
        <v>148</v>
      </c>
      <c r="E776" t="s">
        <v>149</v>
      </c>
      <c r="F776" t="s">
        <v>175</v>
      </c>
      <c r="G776">
        <v>20</v>
      </c>
    </row>
    <row r="777" spans="1:7" x14ac:dyDescent="0.35">
      <c r="A777" t="s">
        <v>162</v>
      </c>
      <c r="B777" t="s">
        <v>37</v>
      </c>
      <c r="C777" t="s">
        <v>103</v>
      </c>
      <c r="D777" t="s">
        <v>148</v>
      </c>
      <c r="E777" t="s">
        <v>153</v>
      </c>
      <c r="F777" t="s">
        <v>175</v>
      </c>
      <c r="G777">
        <v>8</v>
      </c>
    </row>
    <row r="778" spans="1:7" x14ac:dyDescent="0.35">
      <c r="A778" t="s">
        <v>162</v>
      </c>
      <c r="B778" t="s">
        <v>38</v>
      </c>
      <c r="C778" t="s">
        <v>104</v>
      </c>
      <c r="D778" t="s">
        <v>148</v>
      </c>
      <c r="E778" t="s">
        <v>153</v>
      </c>
      <c r="F778" t="s">
        <v>61</v>
      </c>
      <c r="G778">
        <v>1</v>
      </c>
    </row>
    <row r="779" spans="1:7" x14ac:dyDescent="0.35">
      <c r="A779" t="s">
        <v>162</v>
      </c>
      <c r="B779" t="s">
        <v>38</v>
      </c>
      <c r="C779" t="s">
        <v>104</v>
      </c>
      <c r="D779" t="s">
        <v>148</v>
      </c>
      <c r="E779" t="s">
        <v>153</v>
      </c>
      <c r="F779" t="s">
        <v>175</v>
      </c>
      <c r="G779">
        <v>19</v>
      </c>
    </row>
    <row r="780" spans="1:7" x14ac:dyDescent="0.35">
      <c r="A780" t="s">
        <v>162</v>
      </c>
      <c r="B780" t="s">
        <v>39</v>
      </c>
      <c r="C780" t="s">
        <v>105</v>
      </c>
      <c r="D780" t="s">
        <v>49</v>
      </c>
      <c r="E780" t="s">
        <v>149</v>
      </c>
      <c r="F780" t="s">
        <v>61</v>
      </c>
      <c r="G780">
        <v>1</v>
      </c>
    </row>
    <row r="781" spans="1:7" x14ac:dyDescent="0.35">
      <c r="A781" t="s">
        <v>162</v>
      </c>
      <c r="B781" t="s">
        <v>39</v>
      </c>
      <c r="C781" t="s">
        <v>105</v>
      </c>
      <c r="D781" t="s">
        <v>49</v>
      </c>
      <c r="E781" t="s">
        <v>149</v>
      </c>
      <c r="F781" t="s">
        <v>175</v>
      </c>
      <c r="G781">
        <v>43</v>
      </c>
    </row>
    <row r="782" spans="1:7" x14ac:dyDescent="0.35">
      <c r="A782" t="s">
        <v>162</v>
      </c>
      <c r="B782" t="s">
        <v>40</v>
      </c>
      <c r="C782" t="s">
        <v>106</v>
      </c>
      <c r="D782" t="s">
        <v>148</v>
      </c>
      <c r="E782" t="s">
        <v>151</v>
      </c>
      <c r="F782" t="s">
        <v>61</v>
      </c>
      <c r="G782">
        <v>1</v>
      </c>
    </row>
    <row r="783" spans="1:7" x14ac:dyDescent="0.35">
      <c r="A783" t="s">
        <v>162</v>
      </c>
      <c r="B783" t="s">
        <v>40</v>
      </c>
      <c r="C783" t="s">
        <v>106</v>
      </c>
      <c r="D783" t="s">
        <v>148</v>
      </c>
      <c r="E783" t="s">
        <v>151</v>
      </c>
      <c r="F783" t="s">
        <v>175</v>
      </c>
      <c r="G783">
        <v>21</v>
      </c>
    </row>
    <row r="784" spans="1:7" x14ac:dyDescent="0.35">
      <c r="A784" t="s">
        <v>162</v>
      </c>
      <c r="B784" t="s">
        <v>41</v>
      </c>
      <c r="C784" t="s">
        <v>107</v>
      </c>
      <c r="D784" t="s">
        <v>148</v>
      </c>
      <c r="E784" t="s">
        <v>153</v>
      </c>
      <c r="F784" t="s">
        <v>175</v>
      </c>
      <c r="G784">
        <v>5</v>
      </c>
    </row>
    <row r="785" spans="1:7" x14ac:dyDescent="0.35">
      <c r="A785" t="s">
        <v>162</v>
      </c>
      <c r="B785" t="s">
        <v>42</v>
      </c>
      <c r="C785" t="s">
        <v>108</v>
      </c>
      <c r="D785" t="s">
        <v>148</v>
      </c>
      <c r="E785" t="s">
        <v>149</v>
      </c>
      <c r="F785" t="s">
        <v>175</v>
      </c>
      <c r="G785">
        <v>3</v>
      </c>
    </row>
    <row r="786" spans="1:7" x14ac:dyDescent="0.35">
      <c r="A786" t="s">
        <v>162</v>
      </c>
      <c r="B786" t="s">
        <v>43</v>
      </c>
      <c r="C786" t="s">
        <v>109</v>
      </c>
      <c r="D786" t="s">
        <v>49</v>
      </c>
      <c r="E786" t="s">
        <v>149</v>
      </c>
      <c r="F786" t="s">
        <v>61</v>
      </c>
      <c r="G786">
        <v>3</v>
      </c>
    </row>
    <row r="787" spans="1:7" x14ac:dyDescent="0.35">
      <c r="A787" t="s">
        <v>162</v>
      </c>
      <c r="B787" t="s">
        <v>43</v>
      </c>
      <c r="C787" t="s">
        <v>109</v>
      </c>
      <c r="D787" t="s">
        <v>49</v>
      </c>
      <c r="E787" t="s">
        <v>149</v>
      </c>
      <c r="F787" t="s">
        <v>175</v>
      </c>
      <c r="G787">
        <v>29</v>
      </c>
    </row>
    <row r="788" spans="1:7" x14ac:dyDescent="0.35">
      <c r="A788" t="s">
        <v>162</v>
      </c>
      <c r="B788" t="s">
        <v>44</v>
      </c>
      <c r="C788" t="s">
        <v>110</v>
      </c>
      <c r="D788" t="s">
        <v>148</v>
      </c>
      <c r="E788" t="s">
        <v>151</v>
      </c>
      <c r="F788" t="s">
        <v>61</v>
      </c>
      <c r="G788">
        <v>2</v>
      </c>
    </row>
    <row r="789" spans="1:7" x14ac:dyDescent="0.35">
      <c r="A789" t="s">
        <v>162</v>
      </c>
      <c r="B789" t="s">
        <v>44</v>
      </c>
      <c r="C789" t="s">
        <v>110</v>
      </c>
      <c r="D789" t="s">
        <v>148</v>
      </c>
      <c r="E789" t="s">
        <v>151</v>
      </c>
      <c r="F789" t="s">
        <v>175</v>
      </c>
      <c r="G789">
        <v>14</v>
      </c>
    </row>
    <row r="790" spans="1:7" x14ac:dyDescent="0.35">
      <c r="A790" t="s">
        <v>162</v>
      </c>
      <c r="B790" t="s">
        <v>45</v>
      </c>
      <c r="C790" t="s">
        <v>111</v>
      </c>
      <c r="D790" t="s">
        <v>49</v>
      </c>
      <c r="E790" t="s">
        <v>149</v>
      </c>
      <c r="F790" t="s">
        <v>61</v>
      </c>
      <c r="G790">
        <v>2</v>
      </c>
    </row>
    <row r="791" spans="1:7" x14ac:dyDescent="0.35">
      <c r="A791" t="s">
        <v>162</v>
      </c>
      <c r="B791" t="s">
        <v>45</v>
      </c>
      <c r="C791" t="s">
        <v>111</v>
      </c>
      <c r="D791" t="s">
        <v>49</v>
      </c>
      <c r="E791" t="s">
        <v>149</v>
      </c>
      <c r="F791" t="s">
        <v>175</v>
      </c>
      <c r="G791">
        <v>103</v>
      </c>
    </row>
    <row r="792" spans="1:7" x14ac:dyDescent="0.35">
      <c r="A792" t="s">
        <v>162</v>
      </c>
      <c r="B792" t="s">
        <v>46</v>
      </c>
      <c r="C792" t="s">
        <v>112</v>
      </c>
      <c r="D792" t="s">
        <v>148</v>
      </c>
      <c r="E792" t="s">
        <v>151</v>
      </c>
      <c r="F792" t="s">
        <v>61</v>
      </c>
      <c r="G792">
        <v>1</v>
      </c>
    </row>
    <row r="793" spans="1:7" x14ac:dyDescent="0.35">
      <c r="A793" t="s">
        <v>162</v>
      </c>
      <c r="B793" t="s">
        <v>46</v>
      </c>
      <c r="C793" t="s">
        <v>112</v>
      </c>
      <c r="D793" t="s">
        <v>148</v>
      </c>
      <c r="E793" t="s">
        <v>151</v>
      </c>
      <c r="F793" t="s">
        <v>175</v>
      </c>
      <c r="G793">
        <v>18</v>
      </c>
    </row>
    <row r="794" spans="1:7" x14ac:dyDescent="0.35">
      <c r="A794" t="s">
        <v>162</v>
      </c>
      <c r="B794" t="s">
        <v>47</v>
      </c>
      <c r="C794" t="s">
        <v>113</v>
      </c>
      <c r="D794" t="s">
        <v>49</v>
      </c>
      <c r="E794" t="s">
        <v>149</v>
      </c>
      <c r="F794" t="s">
        <v>61</v>
      </c>
      <c r="G794">
        <v>4</v>
      </c>
    </row>
    <row r="795" spans="1:7" x14ac:dyDescent="0.35">
      <c r="A795" t="s">
        <v>162</v>
      </c>
      <c r="B795" t="s">
        <v>47</v>
      </c>
      <c r="C795" t="s">
        <v>113</v>
      </c>
      <c r="D795" t="s">
        <v>49</v>
      </c>
      <c r="E795" t="s">
        <v>149</v>
      </c>
      <c r="F795" t="s">
        <v>175</v>
      </c>
      <c r="G795">
        <v>94</v>
      </c>
    </row>
    <row r="796" spans="1:7" x14ac:dyDescent="0.35">
      <c r="A796" t="s">
        <v>163</v>
      </c>
      <c r="B796" t="s">
        <v>4</v>
      </c>
      <c r="C796" t="s">
        <v>70</v>
      </c>
      <c r="D796" t="s">
        <v>148</v>
      </c>
      <c r="E796" t="s">
        <v>149</v>
      </c>
      <c r="F796" t="s">
        <v>175</v>
      </c>
      <c r="G796">
        <v>13</v>
      </c>
    </row>
    <row r="797" spans="1:7" x14ac:dyDescent="0.35">
      <c r="A797" t="s">
        <v>163</v>
      </c>
      <c r="B797" t="s">
        <v>5</v>
      </c>
      <c r="C797" t="s">
        <v>71</v>
      </c>
      <c r="D797" t="s">
        <v>148</v>
      </c>
      <c r="E797" t="s">
        <v>151</v>
      </c>
      <c r="F797" t="s">
        <v>61</v>
      </c>
      <c r="G797">
        <v>1</v>
      </c>
    </row>
    <row r="798" spans="1:7" x14ac:dyDescent="0.35">
      <c r="A798" t="s">
        <v>163</v>
      </c>
      <c r="B798" t="s">
        <v>5</v>
      </c>
      <c r="C798" t="s">
        <v>71</v>
      </c>
      <c r="D798" t="s">
        <v>148</v>
      </c>
      <c r="E798" t="s">
        <v>151</v>
      </c>
      <c r="F798" t="s">
        <v>175</v>
      </c>
      <c r="G798">
        <v>15</v>
      </c>
    </row>
    <row r="799" spans="1:7" x14ac:dyDescent="0.35">
      <c r="A799" t="s">
        <v>163</v>
      </c>
      <c r="B799" t="s">
        <v>6</v>
      </c>
      <c r="C799" t="s">
        <v>72</v>
      </c>
      <c r="D799" t="s">
        <v>148</v>
      </c>
      <c r="E799" t="s">
        <v>149</v>
      </c>
      <c r="F799" t="s">
        <v>61</v>
      </c>
      <c r="G799">
        <v>1</v>
      </c>
    </row>
    <row r="800" spans="1:7" x14ac:dyDescent="0.35">
      <c r="A800" t="s">
        <v>163</v>
      </c>
      <c r="B800" t="s">
        <v>6</v>
      </c>
      <c r="C800" t="s">
        <v>72</v>
      </c>
      <c r="D800" t="s">
        <v>148</v>
      </c>
      <c r="E800" t="s">
        <v>149</v>
      </c>
      <c r="F800" t="s">
        <v>175</v>
      </c>
      <c r="G800">
        <v>13</v>
      </c>
    </row>
    <row r="801" spans="1:7" x14ac:dyDescent="0.35">
      <c r="A801" t="s">
        <v>163</v>
      </c>
      <c r="B801" t="s">
        <v>7</v>
      </c>
      <c r="C801" t="s">
        <v>73</v>
      </c>
      <c r="D801" t="s">
        <v>148</v>
      </c>
      <c r="E801" t="s">
        <v>151</v>
      </c>
      <c r="F801" t="s">
        <v>175</v>
      </c>
      <c r="G801">
        <v>11</v>
      </c>
    </row>
    <row r="802" spans="1:7" x14ac:dyDescent="0.35">
      <c r="A802" t="s">
        <v>163</v>
      </c>
      <c r="B802" t="s">
        <v>8</v>
      </c>
      <c r="C802" t="s">
        <v>74</v>
      </c>
      <c r="D802" t="s">
        <v>148</v>
      </c>
      <c r="E802" t="s">
        <v>153</v>
      </c>
      <c r="F802" t="s">
        <v>61</v>
      </c>
      <c r="G802">
        <v>3</v>
      </c>
    </row>
    <row r="803" spans="1:7" x14ac:dyDescent="0.35">
      <c r="A803" t="s">
        <v>163</v>
      </c>
      <c r="B803" t="s">
        <v>8</v>
      </c>
      <c r="C803" t="s">
        <v>74</v>
      </c>
      <c r="D803" t="s">
        <v>148</v>
      </c>
      <c r="E803" t="s">
        <v>153</v>
      </c>
      <c r="F803" t="s">
        <v>175</v>
      </c>
      <c r="G803">
        <v>9</v>
      </c>
    </row>
    <row r="804" spans="1:7" x14ac:dyDescent="0.35">
      <c r="A804" t="s">
        <v>163</v>
      </c>
      <c r="B804" t="s">
        <v>9</v>
      </c>
      <c r="C804" t="s">
        <v>75</v>
      </c>
      <c r="D804" t="s">
        <v>148</v>
      </c>
      <c r="E804" t="s">
        <v>151</v>
      </c>
      <c r="F804" t="s">
        <v>175</v>
      </c>
      <c r="G804">
        <v>28</v>
      </c>
    </row>
    <row r="805" spans="1:7" x14ac:dyDescent="0.35">
      <c r="A805" t="s">
        <v>163</v>
      </c>
      <c r="B805" t="s">
        <v>10</v>
      </c>
      <c r="C805" t="s">
        <v>76</v>
      </c>
      <c r="D805" t="s">
        <v>148</v>
      </c>
      <c r="E805" t="s">
        <v>149</v>
      </c>
      <c r="F805" t="s">
        <v>61</v>
      </c>
      <c r="G805">
        <v>1</v>
      </c>
    </row>
    <row r="806" spans="1:7" x14ac:dyDescent="0.35">
      <c r="A806" t="s">
        <v>163</v>
      </c>
      <c r="B806" t="s">
        <v>10</v>
      </c>
      <c r="C806" t="s">
        <v>76</v>
      </c>
      <c r="D806" t="s">
        <v>148</v>
      </c>
      <c r="E806" t="s">
        <v>149</v>
      </c>
      <c r="F806" t="s">
        <v>175</v>
      </c>
      <c r="G806">
        <v>42</v>
      </c>
    </row>
    <row r="807" spans="1:7" x14ac:dyDescent="0.35">
      <c r="A807" t="s">
        <v>163</v>
      </c>
      <c r="B807" t="s">
        <v>11</v>
      </c>
      <c r="C807" t="s">
        <v>77</v>
      </c>
      <c r="D807" t="s">
        <v>148</v>
      </c>
      <c r="E807" t="s">
        <v>153</v>
      </c>
      <c r="F807" t="s">
        <v>175</v>
      </c>
      <c r="G807">
        <v>12</v>
      </c>
    </row>
    <row r="808" spans="1:7" x14ac:dyDescent="0.35">
      <c r="A808" t="s">
        <v>163</v>
      </c>
      <c r="B808" t="s">
        <v>12</v>
      </c>
      <c r="C808" t="s">
        <v>78</v>
      </c>
      <c r="D808" t="s">
        <v>148</v>
      </c>
      <c r="E808" t="s">
        <v>153</v>
      </c>
      <c r="F808" t="s">
        <v>61</v>
      </c>
      <c r="G808">
        <v>2</v>
      </c>
    </row>
    <row r="809" spans="1:7" x14ac:dyDescent="0.35">
      <c r="A809" t="s">
        <v>163</v>
      </c>
      <c r="B809" t="s">
        <v>12</v>
      </c>
      <c r="C809" t="s">
        <v>78</v>
      </c>
      <c r="D809" t="s">
        <v>148</v>
      </c>
      <c r="E809" t="s">
        <v>153</v>
      </c>
      <c r="F809" t="s">
        <v>175</v>
      </c>
      <c r="G809">
        <v>23</v>
      </c>
    </row>
    <row r="810" spans="1:7" x14ac:dyDescent="0.35">
      <c r="A810" t="s">
        <v>163</v>
      </c>
      <c r="B810" t="s">
        <v>13</v>
      </c>
      <c r="C810" t="s">
        <v>79</v>
      </c>
      <c r="D810" t="s">
        <v>148</v>
      </c>
      <c r="E810" t="s">
        <v>151</v>
      </c>
      <c r="F810" t="s">
        <v>61</v>
      </c>
      <c r="G810">
        <v>5</v>
      </c>
    </row>
    <row r="811" spans="1:7" x14ac:dyDescent="0.35">
      <c r="A811" t="s">
        <v>163</v>
      </c>
      <c r="B811" t="s">
        <v>13</v>
      </c>
      <c r="C811" t="s">
        <v>79</v>
      </c>
      <c r="D811" t="s">
        <v>148</v>
      </c>
      <c r="E811" t="s">
        <v>151</v>
      </c>
      <c r="F811" t="s">
        <v>175</v>
      </c>
      <c r="G811">
        <v>21</v>
      </c>
    </row>
    <row r="812" spans="1:7" x14ac:dyDescent="0.35">
      <c r="A812" t="s">
        <v>163</v>
      </c>
      <c r="B812" t="s">
        <v>14</v>
      </c>
      <c r="C812" t="s">
        <v>80</v>
      </c>
      <c r="D812" t="s">
        <v>148</v>
      </c>
      <c r="E812" t="s">
        <v>153</v>
      </c>
      <c r="F812" t="s">
        <v>61</v>
      </c>
      <c r="G812">
        <v>4</v>
      </c>
    </row>
    <row r="813" spans="1:7" x14ac:dyDescent="0.35">
      <c r="A813" t="s">
        <v>163</v>
      </c>
      <c r="B813" t="s">
        <v>14</v>
      </c>
      <c r="C813" t="s">
        <v>80</v>
      </c>
      <c r="D813" t="s">
        <v>148</v>
      </c>
      <c r="E813" t="s">
        <v>153</v>
      </c>
      <c r="F813" t="s">
        <v>175</v>
      </c>
      <c r="G813">
        <v>21</v>
      </c>
    </row>
    <row r="814" spans="1:7" x14ac:dyDescent="0.35">
      <c r="A814" t="s">
        <v>163</v>
      </c>
      <c r="B814" t="s">
        <v>63</v>
      </c>
      <c r="C814" t="s">
        <v>81</v>
      </c>
      <c r="D814" t="s">
        <v>148</v>
      </c>
      <c r="E814" t="s">
        <v>151</v>
      </c>
      <c r="F814" t="s">
        <v>61</v>
      </c>
      <c r="G814">
        <v>2</v>
      </c>
    </row>
    <row r="815" spans="1:7" x14ac:dyDescent="0.35">
      <c r="A815" t="s">
        <v>163</v>
      </c>
      <c r="B815" t="s">
        <v>63</v>
      </c>
      <c r="C815" t="s">
        <v>81</v>
      </c>
      <c r="D815" t="s">
        <v>148</v>
      </c>
      <c r="E815" t="s">
        <v>151</v>
      </c>
      <c r="F815" t="s">
        <v>175</v>
      </c>
      <c r="G815">
        <v>25</v>
      </c>
    </row>
    <row r="816" spans="1:7" x14ac:dyDescent="0.35">
      <c r="A816" t="s">
        <v>163</v>
      </c>
      <c r="B816" t="s">
        <v>15</v>
      </c>
      <c r="C816" t="s">
        <v>82</v>
      </c>
      <c r="D816" t="s">
        <v>148</v>
      </c>
      <c r="E816" t="s">
        <v>153</v>
      </c>
      <c r="F816" t="s">
        <v>61</v>
      </c>
      <c r="G816">
        <v>1</v>
      </c>
    </row>
    <row r="817" spans="1:7" x14ac:dyDescent="0.35">
      <c r="A817" t="s">
        <v>163</v>
      </c>
      <c r="B817" t="s">
        <v>15</v>
      </c>
      <c r="C817" t="s">
        <v>82</v>
      </c>
      <c r="D817" t="s">
        <v>148</v>
      </c>
      <c r="E817" t="s">
        <v>153</v>
      </c>
      <c r="F817" t="s">
        <v>175</v>
      </c>
      <c r="G817">
        <v>16</v>
      </c>
    </row>
    <row r="818" spans="1:7" x14ac:dyDescent="0.35">
      <c r="A818" t="s">
        <v>163</v>
      </c>
      <c r="B818" t="s">
        <v>16</v>
      </c>
      <c r="C818" t="s">
        <v>83</v>
      </c>
      <c r="D818" t="s">
        <v>148</v>
      </c>
      <c r="E818" t="s">
        <v>151</v>
      </c>
      <c r="F818" t="s">
        <v>175</v>
      </c>
      <c r="G818">
        <v>10</v>
      </c>
    </row>
    <row r="819" spans="1:7" x14ac:dyDescent="0.35">
      <c r="A819" t="s">
        <v>163</v>
      </c>
      <c r="B819" t="s">
        <v>17</v>
      </c>
      <c r="C819" t="s">
        <v>84</v>
      </c>
      <c r="D819" t="s">
        <v>148</v>
      </c>
      <c r="E819" t="s">
        <v>151</v>
      </c>
      <c r="F819" t="s">
        <v>61</v>
      </c>
      <c r="G819">
        <v>1</v>
      </c>
    </row>
    <row r="820" spans="1:7" x14ac:dyDescent="0.35">
      <c r="A820" t="s">
        <v>163</v>
      </c>
      <c r="B820" t="s">
        <v>17</v>
      </c>
      <c r="C820" t="s">
        <v>84</v>
      </c>
      <c r="D820" t="s">
        <v>148</v>
      </c>
      <c r="E820" t="s">
        <v>151</v>
      </c>
      <c r="F820" t="s">
        <v>175</v>
      </c>
      <c r="G820">
        <v>28</v>
      </c>
    </row>
    <row r="821" spans="1:7" x14ac:dyDescent="0.35">
      <c r="A821" t="s">
        <v>163</v>
      </c>
      <c r="B821" t="s">
        <v>18</v>
      </c>
      <c r="C821" t="s">
        <v>85</v>
      </c>
      <c r="D821" t="s">
        <v>148</v>
      </c>
      <c r="E821" t="s">
        <v>151</v>
      </c>
      <c r="F821" t="s">
        <v>61</v>
      </c>
      <c r="G821">
        <v>2</v>
      </c>
    </row>
    <row r="822" spans="1:7" x14ac:dyDescent="0.35">
      <c r="A822" t="s">
        <v>163</v>
      </c>
      <c r="B822" t="s">
        <v>18</v>
      </c>
      <c r="C822" t="s">
        <v>85</v>
      </c>
      <c r="D822" t="s">
        <v>148</v>
      </c>
      <c r="E822" t="s">
        <v>151</v>
      </c>
      <c r="F822" t="s">
        <v>175</v>
      </c>
      <c r="G822">
        <v>12</v>
      </c>
    </row>
    <row r="823" spans="1:7" x14ac:dyDescent="0.35">
      <c r="A823" t="s">
        <v>163</v>
      </c>
      <c r="B823" t="s">
        <v>19</v>
      </c>
      <c r="C823" t="s">
        <v>86</v>
      </c>
      <c r="D823" t="s">
        <v>49</v>
      </c>
      <c r="E823" t="s">
        <v>149</v>
      </c>
      <c r="F823" t="s">
        <v>61</v>
      </c>
      <c r="G823">
        <v>1</v>
      </c>
    </row>
    <row r="824" spans="1:7" x14ac:dyDescent="0.35">
      <c r="A824" t="s">
        <v>163</v>
      </c>
      <c r="B824" t="s">
        <v>19</v>
      </c>
      <c r="C824" t="s">
        <v>86</v>
      </c>
      <c r="D824" t="s">
        <v>49</v>
      </c>
      <c r="E824" t="s">
        <v>149</v>
      </c>
      <c r="F824" t="s">
        <v>175</v>
      </c>
      <c r="G824">
        <v>216</v>
      </c>
    </row>
    <row r="825" spans="1:7" x14ac:dyDescent="0.35">
      <c r="A825" t="s">
        <v>163</v>
      </c>
      <c r="B825" t="s">
        <v>20</v>
      </c>
      <c r="C825" t="s">
        <v>87</v>
      </c>
      <c r="D825" t="s">
        <v>49</v>
      </c>
      <c r="E825" t="s">
        <v>149</v>
      </c>
      <c r="F825" t="s">
        <v>61</v>
      </c>
      <c r="G825">
        <v>5</v>
      </c>
    </row>
    <row r="826" spans="1:7" x14ac:dyDescent="0.35">
      <c r="A826" t="s">
        <v>163</v>
      </c>
      <c r="B826" t="s">
        <v>20</v>
      </c>
      <c r="C826" t="s">
        <v>87</v>
      </c>
      <c r="D826" t="s">
        <v>49</v>
      </c>
      <c r="E826" t="s">
        <v>149</v>
      </c>
      <c r="F826" t="s">
        <v>175</v>
      </c>
      <c r="G826">
        <v>91</v>
      </c>
    </row>
    <row r="827" spans="1:7" x14ac:dyDescent="0.35">
      <c r="A827" t="s">
        <v>163</v>
      </c>
      <c r="B827" t="s">
        <v>131</v>
      </c>
      <c r="C827" t="s">
        <v>132</v>
      </c>
      <c r="D827" t="s">
        <v>148</v>
      </c>
      <c r="E827" t="s">
        <v>151</v>
      </c>
      <c r="F827" t="s">
        <v>61</v>
      </c>
      <c r="G827">
        <v>2</v>
      </c>
    </row>
    <row r="828" spans="1:7" x14ac:dyDescent="0.35">
      <c r="A828" t="s">
        <v>163</v>
      </c>
      <c r="B828" t="s">
        <v>131</v>
      </c>
      <c r="C828" t="s">
        <v>132</v>
      </c>
      <c r="D828" t="s">
        <v>148</v>
      </c>
      <c r="E828" t="s">
        <v>151</v>
      </c>
      <c r="F828" t="s">
        <v>175</v>
      </c>
      <c r="G828">
        <v>31</v>
      </c>
    </row>
    <row r="829" spans="1:7" x14ac:dyDescent="0.35">
      <c r="A829" t="s">
        <v>163</v>
      </c>
      <c r="B829" t="s">
        <v>22</v>
      </c>
      <c r="C829" t="s">
        <v>88</v>
      </c>
      <c r="D829" t="s">
        <v>148</v>
      </c>
      <c r="E829" t="s">
        <v>151</v>
      </c>
      <c r="F829" t="s">
        <v>175</v>
      </c>
      <c r="G829">
        <v>28</v>
      </c>
    </row>
    <row r="830" spans="1:7" x14ac:dyDescent="0.35">
      <c r="A830" t="s">
        <v>163</v>
      </c>
      <c r="B830" t="s">
        <v>23</v>
      </c>
      <c r="C830" t="s">
        <v>89</v>
      </c>
      <c r="D830" t="s">
        <v>148</v>
      </c>
      <c r="E830" t="s">
        <v>149</v>
      </c>
      <c r="F830" t="s">
        <v>175</v>
      </c>
      <c r="G830">
        <v>24</v>
      </c>
    </row>
    <row r="831" spans="1:7" x14ac:dyDescent="0.35">
      <c r="A831" t="s">
        <v>163</v>
      </c>
      <c r="B831" t="s">
        <v>24</v>
      </c>
      <c r="C831" t="s">
        <v>90</v>
      </c>
      <c r="D831" t="s">
        <v>148</v>
      </c>
      <c r="E831" t="s">
        <v>151</v>
      </c>
      <c r="F831" t="s">
        <v>175</v>
      </c>
      <c r="G831">
        <v>24</v>
      </c>
    </row>
    <row r="832" spans="1:7" x14ac:dyDescent="0.35">
      <c r="A832" t="s">
        <v>163</v>
      </c>
      <c r="B832" t="s">
        <v>25</v>
      </c>
      <c r="C832" t="s">
        <v>92</v>
      </c>
      <c r="D832" t="s">
        <v>148</v>
      </c>
      <c r="E832" t="s">
        <v>153</v>
      </c>
      <c r="F832" t="s">
        <v>61</v>
      </c>
      <c r="G832">
        <v>1</v>
      </c>
    </row>
    <row r="833" spans="1:7" x14ac:dyDescent="0.35">
      <c r="A833" t="s">
        <v>163</v>
      </c>
      <c r="B833" t="s">
        <v>26</v>
      </c>
      <c r="C833" t="s">
        <v>93</v>
      </c>
      <c r="D833" t="s">
        <v>148</v>
      </c>
      <c r="E833" t="s">
        <v>151</v>
      </c>
      <c r="F833" t="s">
        <v>61</v>
      </c>
      <c r="G833">
        <v>5</v>
      </c>
    </row>
    <row r="834" spans="1:7" x14ac:dyDescent="0.35">
      <c r="A834" t="s">
        <v>163</v>
      </c>
      <c r="B834" t="s">
        <v>26</v>
      </c>
      <c r="C834" t="s">
        <v>93</v>
      </c>
      <c r="D834" t="s">
        <v>148</v>
      </c>
      <c r="E834" t="s">
        <v>151</v>
      </c>
      <c r="F834" t="s">
        <v>175</v>
      </c>
      <c r="G834">
        <v>39</v>
      </c>
    </row>
    <row r="835" spans="1:7" x14ac:dyDescent="0.35">
      <c r="A835" t="s">
        <v>163</v>
      </c>
      <c r="B835" t="s">
        <v>27</v>
      </c>
      <c r="C835" t="s">
        <v>94</v>
      </c>
      <c r="D835" t="s">
        <v>148</v>
      </c>
      <c r="E835" t="s">
        <v>149</v>
      </c>
      <c r="F835" t="s">
        <v>61</v>
      </c>
      <c r="G835">
        <v>1</v>
      </c>
    </row>
    <row r="836" spans="1:7" x14ac:dyDescent="0.35">
      <c r="A836" t="s">
        <v>163</v>
      </c>
      <c r="B836" t="s">
        <v>27</v>
      </c>
      <c r="C836" t="s">
        <v>94</v>
      </c>
      <c r="D836" t="s">
        <v>148</v>
      </c>
      <c r="E836" t="s">
        <v>149</v>
      </c>
      <c r="F836" t="s">
        <v>175</v>
      </c>
      <c r="G836">
        <v>42</v>
      </c>
    </row>
    <row r="837" spans="1:7" x14ac:dyDescent="0.35">
      <c r="A837" t="s">
        <v>163</v>
      </c>
      <c r="B837" t="s">
        <v>28</v>
      </c>
      <c r="C837" t="s">
        <v>95</v>
      </c>
      <c r="D837" t="s">
        <v>148</v>
      </c>
      <c r="E837" t="s">
        <v>151</v>
      </c>
      <c r="F837" t="s">
        <v>175</v>
      </c>
      <c r="G837">
        <v>27</v>
      </c>
    </row>
    <row r="838" spans="1:7" x14ac:dyDescent="0.35">
      <c r="A838" t="s">
        <v>163</v>
      </c>
      <c r="B838" t="s">
        <v>29</v>
      </c>
      <c r="C838" t="s">
        <v>96</v>
      </c>
      <c r="D838" t="s">
        <v>148</v>
      </c>
      <c r="E838" t="s">
        <v>153</v>
      </c>
      <c r="F838" t="s">
        <v>61</v>
      </c>
      <c r="G838">
        <v>3</v>
      </c>
    </row>
    <row r="839" spans="1:7" x14ac:dyDescent="0.35">
      <c r="A839" t="s">
        <v>163</v>
      </c>
      <c r="B839" t="s">
        <v>29</v>
      </c>
      <c r="C839" t="s">
        <v>96</v>
      </c>
      <c r="D839" t="s">
        <v>148</v>
      </c>
      <c r="E839" t="s">
        <v>153</v>
      </c>
      <c r="F839" t="s">
        <v>175</v>
      </c>
      <c r="G839">
        <v>10</v>
      </c>
    </row>
    <row r="840" spans="1:7" x14ac:dyDescent="0.35">
      <c r="A840" t="s">
        <v>163</v>
      </c>
      <c r="B840" t="s">
        <v>30</v>
      </c>
      <c r="C840" t="s">
        <v>97</v>
      </c>
      <c r="D840" t="s">
        <v>49</v>
      </c>
      <c r="E840" t="s">
        <v>149</v>
      </c>
      <c r="F840" t="s">
        <v>175</v>
      </c>
      <c r="G840">
        <v>45</v>
      </c>
    </row>
    <row r="841" spans="1:7" x14ac:dyDescent="0.35">
      <c r="A841" t="s">
        <v>163</v>
      </c>
      <c r="B841" t="s">
        <v>31</v>
      </c>
      <c r="C841" t="s">
        <v>98</v>
      </c>
      <c r="D841" t="s">
        <v>148</v>
      </c>
      <c r="E841" t="s">
        <v>153</v>
      </c>
      <c r="F841" t="s">
        <v>61</v>
      </c>
      <c r="G841">
        <v>1</v>
      </c>
    </row>
    <row r="842" spans="1:7" x14ac:dyDescent="0.35">
      <c r="A842" t="s">
        <v>163</v>
      </c>
      <c r="B842" t="s">
        <v>31</v>
      </c>
      <c r="C842" t="s">
        <v>98</v>
      </c>
      <c r="D842" t="s">
        <v>148</v>
      </c>
      <c r="E842" t="s">
        <v>153</v>
      </c>
      <c r="F842" t="s">
        <v>175</v>
      </c>
      <c r="G842">
        <v>16</v>
      </c>
    </row>
    <row r="843" spans="1:7" x14ac:dyDescent="0.35">
      <c r="A843" t="s">
        <v>163</v>
      </c>
      <c r="B843" t="s">
        <v>33</v>
      </c>
      <c r="C843" t="s">
        <v>99</v>
      </c>
      <c r="D843" t="s">
        <v>148</v>
      </c>
      <c r="E843" t="s">
        <v>153</v>
      </c>
      <c r="F843" t="s">
        <v>61</v>
      </c>
      <c r="G843">
        <v>5</v>
      </c>
    </row>
    <row r="844" spans="1:7" x14ac:dyDescent="0.35">
      <c r="A844" t="s">
        <v>163</v>
      </c>
      <c r="B844" t="s">
        <v>33</v>
      </c>
      <c r="C844" t="s">
        <v>99</v>
      </c>
      <c r="D844" t="s">
        <v>148</v>
      </c>
      <c r="E844" t="s">
        <v>153</v>
      </c>
      <c r="F844" t="s">
        <v>175</v>
      </c>
      <c r="G844">
        <v>9</v>
      </c>
    </row>
    <row r="845" spans="1:7" x14ac:dyDescent="0.35">
      <c r="A845" t="s">
        <v>163</v>
      </c>
      <c r="B845" t="s">
        <v>34</v>
      </c>
      <c r="C845" t="s">
        <v>100</v>
      </c>
      <c r="D845" t="s">
        <v>148</v>
      </c>
      <c r="E845" t="s">
        <v>151</v>
      </c>
      <c r="F845" t="s">
        <v>61</v>
      </c>
      <c r="G845">
        <v>1</v>
      </c>
    </row>
    <row r="846" spans="1:7" x14ac:dyDescent="0.35">
      <c r="A846" t="s">
        <v>163</v>
      </c>
      <c r="B846" t="s">
        <v>34</v>
      </c>
      <c r="C846" t="s">
        <v>100</v>
      </c>
      <c r="D846" t="s">
        <v>148</v>
      </c>
      <c r="E846" t="s">
        <v>151</v>
      </c>
      <c r="F846" t="s">
        <v>175</v>
      </c>
      <c r="G846">
        <v>9</v>
      </c>
    </row>
    <row r="847" spans="1:7" x14ac:dyDescent="0.35">
      <c r="A847" t="s">
        <v>163</v>
      </c>
      <c r="B847" t="s">
        <v>35</v>
      </c>
      <c r="C847" t="s">
        <v>101</v>
      </c>
      <c r="D847" t="s">
        <v>148</v>
      </c>
      <c r="E847" t="s">
        <v>153</v>
      </c>
      <c r="F847" t="s">
        <v>61</v>
      </c>
      <c r="G847">
        <v>3</v>
      </c>
    </row>
    <row r="848" spans="1:7" x14ac:dyDescent="0.35">
      <c r="A848" t="s">
        <v>163</v>
      </c>
      <c r="B848" t="s">
        <v>35</v>
      </c>
      <c r="C848" t="s">
        <v>101</v>
      </c>
      <c r="D848" t="s">
        <v>148</v>
      </c>
      <c r="E848" t="s">
        <v>153</v>
      </c>
      <c r="F848" t="s">
        <v>175</v>
      </c>
      <c r="G848">
        <v>8</v>
      </c>
    </row>
    <row r="849" spans="1:7" x14ac:dyDescent="0.35">
      <c r="A849" t="s">
        <v>163</v>
      </c>
      <c r="B849" t="s">
        <v>36</v>
      </c>
      <c r="C849" t="s">
        <v>102</v>
      </c>
      <c r="D849" t="s">
        <v>148</v>
      </c>
      <c r="E849" t="s">
        <v>149</v>
      </c>
      <c r="F849" t="s">
        <v>61</v>
      </c>
      <c r="G849">
        <v>2</v>
      </c>
    </row>
    <row r="850" spans="1:7" x14ac:dyDescent="0.35">
      <c r="A850" t="s">
        <v>163</v>
      </c>
      <c r="B850" t="s">
        <v>36</v>
      </c>
      <c r="C850" t="s">
        <v>102</v>
      </c>
      <c r="D850" t="s">
        <v>148</v>
      </c>
      <c r="E850" t="s">
        <v>149</v>
      </c>
      <c r="F850" t="s">
        <v>175</v>
      </c>
      <c r="G850">
        <v>21</v>
      </c>
    </row>
    <row r="851" spans="1:7" x14ac:dyDescent="0.35">
      <c r="A851" t="s">
        <v>163</v>
      </c>
      <c r="B851" t="s">
        <v>37</v>
      </c>
      <c r="C851" t="s">
        <v>103</v>
      </c>
      <c r="D851" t="s">
        <v>148</v>
      </c>
      <c r="E851" t="s">
        <v>153</v>
      </c>
      <c r="F851" t="s">
        <v>61</v>
      </c>
      <c r="G851">
        <v>2</v>
      </c>
    </row>
    <row r="852" spans="1:7" x14ac:dyDescent="0.35">
      <c r="A852" t="s">
        <v>163</v>
      </c>
      <c r="B852" t="s">
        <v>37</v>
      </c>
      <c r="C852" t="s">
        <v>103</v>
      </c>
      <c r="D852" t="s">
        <v>148</v>
      </c>
      <c r="E852" t="s">
        <v>153</v>
      </c>
      <c r="F852" t="s">
        <v>175</v>
      </c>
      <c r="G852">
        <v>19</v>
      </c>
    </row>
    <row r="853" spans="1:7" x14ac:dyDescent="0.35">
      <c r="A853" t="s">
        <v>163</v>
      </c>
      <c r="B853" t="s">
        <v>38</v>
      </c>
      <c r="C853" t="s">
        <v>104</v>
      </c>
      <c r="D853" t="s">
        <v>148</v>
      </c>
      <c r="E853" t="s">
        <v>153</v>
      </c>
      <c r="F853" t="s">
        <v>61</v>
      </c>
      <c r="G853">
        <v>2</v>
      </c>
    </row>
    <row r="854" spans="1:7" x14ac:dyDescent="0.35">
      <c r="A854" t="s">
        <v>163</v>
      </c>
      <c r="B854" t="s">
        <v>38</v>
      </c>
      <c r="C854" t="s">
        <v>104</v>
      </c>
      <c r="D854" t="s">
        <v>148</v>
      </c>
      <c r="E854" t="s">
        <v>153</v>
      </c>
      <c r="F854" t="s">
        <v>175</v>
      </c>
      <c r="G854">
        <v>8</v>
      </c>
    </row>
    <row r="855" spans="1:7" x14ac:dyDescent="0.35">
      <c r="A855" t="s">
        <v>163</v>
      </c>
      <c r="B855" t="s">
        <v>39</v>
      </c>
      <c r="C855" t="s">
        <v>105</v>
      </c>
      <c r="D855" t="s">
        <v>49</v>
      </c>
      <c r="E855" t="s">
        <v>149</v>
      </c>
      <c r="F855" t="s">
        <v>61</v>
      </c>
      <c r="G855">
        <v>1</v>
      </c>
    </row>
    <row r="856" spans="1:7" x14ac:dyDescent="0.35">
      <c r="A856" t="s">
        <v>163</v>
      </c>
      <c r="B856" t="s">
        <v>39</v>
      </c>
      <c r="C856" t="s">
        <v>105</v>
      </c>
      <c r="D856" t="s">
        <v>49</v>
      </c>
      <c r="E856" t="s">
        <v>149</v>
      </c>
      <c r="F856" t="s">
        <v>175</v>
      </c>
      <c r="G856">
        <v>28</v>
      </c>
    </row>
    <row r="857" spans="1:7" x14ac:dyDescent="0.35">
      <c r="A857" t="s">
        <v>163</v>
      </c>
      <c r="B857" t="s">
        <v>40</v>
      </c>
      <c r="C857" t="s">
        <v>106</v>
      </c>
      <c r="D857" t="s">
        <v>148</v>
      </c>
      <c r="E857" t="s">
        <v>151</v>
      </c>
      <c r="F857" t="s">
        <v>175</v>
      </c>
      <c r="G857">
        <v>29</v>
      </c>
    </row>
    <row r="858" spans="1:7" x14ac:dyDescent="0.35">
      <c r="A858" t="s">
        <v>163</v>
      </c>
      <c r="B858" t="s">
        <v>41</v>
      </c>
      <c r="C858" t="s">
        <v>107</v>
      </c>
      <c r="D858" t="s">
        <v>148</v>
      </c>
      <c r="E858" t="s">
        <v>153</v>
      </c>
      <c r="F858" t="s">
        <v>61</v>
      </c>
      <c r="G858">
        <v>7</v>
      </c>
    </row>
    <row r="859" spans="1:7" x14ac:dyDescent="0.35">
      <c r="A859" t="s">
        <v>163</v>
      </c>
      <c r="B859" t="s">
        <v>41</v>
      </c>
      <c r="C859" t="s">
        <v>107</v>
      </c>
      <c r="D859" t="s">
        <v>148</v>
      </c>
      <c r="E859" t="s">
        <v>153</v>
      </c>
      <c r="F859" t="s">
        <v>175</v>
      </c>
      <c r="G859">
        <v>10</v>
      </c>
    </row>
    <row r="860" spans="1:7" x14ac:dyDescent="0.35">
      <c r="A860" t="s">
        <v>163</v>
      </c>
      <c r="B860" t="s">
        <v>42</v>
      </c>
      <c r="C860" t="s">
        <v>108</v>
      </c>
      <c r="D860" t="s">
        <v>148</v>
      </c>
      <c r="E860" t="s">
        <v>149</v>
      </c>
      <c r="F860" t="s">
        <v>175</v>
      </c>
      <c r="G860">
        <v>29</v>
      </c>
    </row>
    <row r="861" spans="1:7" x14ac:dyDescent="0.35">
      <c r="A861" t="s">
        <v>163</v>
      </c>
      <c r="B861" t="s">
        <v>43</v>
      </c>
      <c r="C861" t="s">
        <v>109</v>
      </c>
      <c r="D861" t="s">
        <v>49</v>
      </c>
      <c r="E861" t="s">
        <v>149</v>
      </c>
      <c r="F861" t="s">
        <v>175</v>
      </c>
      <c r="G861">
        <v>43</v>
      </c>
    </row>
    <row r="862" spans="1:7" x14ac:dyDescent="0.35">
      <c r="A862" t="s">
        <v>163</v>
      </c>
      <c r="B862" t="s">
        <v>44</v>
      </c>
      <c r="C862" t="s">
        <v>110</v>
      </c>
      <c r="D862" t="s">
        <v>148</v>
      </c>
      <c r="E862" t="s">
        <v>151</v>
      </c>
      <c r="F862" t="s">
        <v>61</v>
      </c>
      <c r="G862">
        <v>1</v>
      </c>
    </row>
    <row r="863" spans="1:7" x14ac:dyDescent="0.35">
      <c r="A863" t="s">
        <v>163</v>
      </c>
      <c r="B863" t="s">
        <v>44</v>
      </c>
      <c r="C863" t="s">
        <v>110</v>
      </c>
      <c r="D863" t="s">
        <v>148</v>
      </c>
      <c r="E863" t="s">
        <v>151</v>
      </c>
      <c r="F863" t="s">
        <v>175</v>
      </c>
      <c r="G863">
        <v>22</v>
      </c>
    </row>
    <row r="864" spans="1:7" x14ac:dyDescent="0.35">
      <c r="A864" t="s">
        <v>163</v>
      </c>
      <c r="B864" t="s">
        <v>45</v>
      </c>
      <c r="C864" t="s">
        <v>111</v>
      </c>
      <c r="D864" t="s">
        <v>49</v>
      </c>
      <c r="E864" t="s">
        <v>149</v>
      </c>
      <c r="F864" t="s">
        <v>61</v>
      </c>
      <c r="G864">
        <v>3</v>
      </c>
    </row>
    <row r="865" spans="1:7" x14ac:dyDescent="0.35">
      <c r="A865" t="s">
        <v>163</v>
      </c>
      <c r="B865" t="s">
        <v>45</v>
      </c>
      <c r="C865" t="s">
        <v>111</v>
      </c>
      <c r="D865" t="s">
        <v>49</v>
      </c>
      <c r="E865" t="s">
        <v>149</v>
      </c>
      <c r="F865" t="s">
        <v>175</v>
      </c>
      <c r="G865">
        <v>73</v>
      </c>
    </row>
    <row r="866" spans="1:7" x14ac:dyDescent="0.35">
      <c r="A866" t="s">
        <v>163</v>
      </c>
      <c r="B866" t="s">
        <v>46</v>
      </c>
      <c r="C866" t="s">
        <v>112</v>
      </c>
      <c r="D866" t="s">
        <v>148</v>
      </c>
      <c r="E866" t="s">
        <v>151</v>
      </c>
      <c r="F866" t="s">
        <v>175</v>
      </c>
      <c r="G866">
        <v>15</v>
      </c>
    </row>
    <row r="867" spans="1:7" x14ac:dyDescent="0.35">
      <c r="A867" t="s">
        <v>163</v>
      </c>
      <c r="B867" t="s">
        <v>47</v>
      </c>
      <c r="C867" t="s">
        <v>113</v>
      </c>
      <c r="D867" t="s">
        <v>49</v>
      </c>
      <c r="E867" t="s">
        <v>149</v>
      </c>
      <c r="F867" t="s">
        <v>61</v>
      </c>
      <c r="G867">
        <v>9</v>
      </c>
    </row>
    <row r="868" spans="1:7" x14ac:dyDescent="0.35">
      <c r="A868" t="s">
        <v>163</v>
      </c>
      <c r="B868" t="s">
        <v>47</v>
      </c>
      <c r="C868" t="s">
        <v>113</v>
      </c>
      <c r="D868" t="s">
        <v>49</v>
      </c>
      <c r="E868" t="s">
        <v>149</v>
      </c>
      <c r="F868" t="s">
        <v>175</v>
      </c>
      <c r="G868">
        <v>69</v>
      </c>
    </row>
    <row r="869" spans="1:7" x14ac:dyDescent="0.35">
      <c r="A869" t="s">
        <v>164</v>
      </c>
      <c r="B869" t="s">
        <v>4</v>
      </c>
      <c r="C869" t="s">
        <v>70</v>
      </c>
      <c r="D869" t="s">
        <v>148</v>
      </c>
      <c r="E869" t="s">
        <v>149</v>
      </c>
      <c r="F869" t="s">
        <v>175</v>
      </c>
      <c r="G869">
        <v>15</v>
      </c>
    </row>
    <row r="870" spans="1:7" x14ac:dyDescent="0.35">
      <c r="A870" t="s">
        <v>164</v>
      </c>
      <c r="B870" t="s">
        <v>5</v>
      </c>
      <c r="C870" t="s">
        <v>71</v>
      </c>
      <c r="D870" t="s">
        <v>148</v>
      </c>
      <c r="E870" t="s">
        <v>151</v>
      </c>
      <c r="F870" t="s">
        <v>175</v>
      </c>
      <c r="G870">
        <v>7</v>
      </c>
    </row>
    <row r="871" spans="1:7" x14ac:dyDescent="0.35">
      <c r="A871" t="s">
        <v>164</v>
      </c>
      <c r="B871" t="s">
        <v>6</v>
      </c>
      <c r="C871" t="s">
        <v>72</v>
      </c>
      <c r="D871" t="s">
        <v>148</v>
      </c>
      <c r="E871" t="s">
        <v>149</v>
      </c>
      <c r="F871" t="s">
        <v>61</v>
      </c>
      <c r="G871">
        <v>3</v>
      </c>
    </row>
    <row r="872" spans="1:7" x14ac:dyDescent="0.35">
      <c r="A872" t="s">
        <v>164</v>
      </c>
      <c r="B872" t="s">
        <v>6</v>
      </c>
      <c r="C872" t="s">
        <v>72</v>
      </c>
      <c r="D872" t="s">
        <v>148</v>
      </c>
      <c r="E872" t="s">
        <v>149</v>
      </c>
      <c r="F872" t="s">
        <v>175</v>
      </c>
      <c r="G872">
        <v>10</v>
      </c>
    </row>
    <row r="873" spans="1:7" x14ac:dyDescent="0.35">
      <c r="A873" t="s">
        <v>164</v>
      </c>
      <c r="B873" t="s">
        <v>7</v>
      </c>
      <c r="C873" t="s">
        <v>73</v>
      </c>
      <c r="D873" t="s">
        <v>148</v>
      </c>
      <c r="E873" t="s">
        <v>151</v>
      </c>
      <c r="F873" t="s">
        <v>175</v>
      </c>
      <c r="G873">
        <v>10</v>
      </c>
    </row>
    <row r="874" spans="1:7" x14ac:dyDescent="0.35">
      <c r="A874" t="s">
        <v>164</v>
      </c>
      <c r="B874" t="s">
        <v>8</v>
      </c>
      <c r="C874" t="s">
        <v>74</v>
      </c>
      <c r="D874" t="s">
        <v>148</v>
      </c>
      <c r="E874" t="s">
        <v>153</v>
      </c>
      <c r="F874" t="s">
        <v>61</v>
      </c>
      <c r="G874">
        <v>2</v>
      </c>
    </row>
    <row r="875" spans="1:7" x14ac:dyDescent="0.35">
      <c r="A875" t="s">
        <v>164</v>
      </c>
      <c r="B875" t="s">
        <v>8</v>
      </c>
      <c r="C875" t="s">
        <v>74</v>
      </c>
      <c r="D875" t="s">
        <v>148</v>
      </c>
      <c r="E875" t="s">
        <v>153</v>
      </c>
      <c r="F875" t="s">
        <v>175</v>
      </c>
      <c r="G875">
        <v>11</v>
      </c>
    </row>
    <row r="876" spans="1:7" x14ac:dyDescent="0.35">
      <c r="A876" t="s">
        <v>164</v>
      </c>
      <c r="B876" t="s">
        <v>9</v>
      </c>
      <c r="C876" t="s">
        <v>75</v>
      </c>
      <c r="D876" t="s">
        <v>148</v>
      </c>
      <c r="E876" t="s">
        <v>151</v>
      </c>
      <c r="F876" t="s">
        <v>175</v>
      </c>
      <c r="G876">
        <v>32</v>
      </c>
    </row>
    <row r="877" spans="1:7" x14ac:dyDescent="0.35">
      <c r="A877" t="s">
        <v>164</v>
      </c>
      <c r="B877" t="s">
        <v>10</v>
      </c>
      <c r="C877" t="s">
        <v>76</v>
      </c>
      <c r="D877" t="s">
        <v>148</v>
      </c>
      <c r="E877" t="s">
        <v>149</v>
      </c>
      <c r="F877" t="s">
        <v>175</v>
      </c>
      <c r="G877">
        <v>29</v>
      </c>
    </row>
    <row r="878" spans="1:7" x14ac:dyDescent="0.35">
      <c r="A878" t="s">
        <v>164</v>
      </c>
      <c r="B878" t="s">
        <v>11</v>
      </c>
      <c r="C878" t="s">
        <v>77</v>
      </c>
      <c r="D878" t="s">
        <v>148</v>
      </c>
      <c r="E878" t="s">
        <v>153</v>
      </c>
      <c r="F878" t="s">
        <v>61</v>
      </c>
      <c r="G878">
        <v>2</v>
      </c>
    </row>
    <row r="879" spans="1:7" x14ac:dyDescent="0.35">
      <c r="A879" t="s">
        <v>164</v>
      </c>
      <c r="B879" t="s">
        <v>11</v>
      </c>
      <c r="C879" t="s">
        <v>77</v>
      </c>
      <c r="D879" t="s">
        <v>148</v>
      </c>
      <c r="E879" t="s">
        <v>153</v>
      </c>
      <c r="F879" t="s">
        <v>175</v>
      </c>
      <c r="G879">
        <v>11</v>
      </c>
    </row>
    <row r="880" spans="1:7" x14ac:dyDescent="0.35">
      <c r="A880" t="s">
        <v>164</v>
      </c>
      <c r="B880" t="s">
        <v>12</v>
      </c>
      <c r="C880" t="s">
        <v>78</v>
      </c>
      <c r="D880" t="s">
        <v>148</v>
      </c>
      <c r="E880" t="s">
        <v>153</v>
      </c>
      <c r="F880" t="s">
        <v>175</v>
      </c>
      <c r="G880">
        <v>8</v>
      </c>
    </row>
    <row r="881" spans="1:7" x14ac:dyDescent="0.35">
      <c r="A881" t="s">
        <v>164</v>
      </c>
      <c r="B881" t="s">
        <v>13</v>
      </c>
      <c r="C881" t="s">
        <v>79</v>
      </c>
      <c r="D881" t="s">
        <v>148</v>
      </c>
      <c r="E881" t="s">
        <v>151</v>
      </c>
      <c r="F881" t="s">
        <v>61</v>
      </c>
      <c r="G881">
        <v>4</v>
      </c>
    </row>
    <row r="882" spans="1:7" x14ac:dyDescent="0.35">
      <c r="A882" t="s">
        <v>164</v>
      </c>
      <c r="B882" t="s">
        <v>13</v>
      </c>
      <c r="C882" t="s">
        <v>79</v>
      </c>
      <c r="D882" t="s">
        <v>148</v>
      </c>
      <c r="E882" t="s">
        <v>151</v>
      </c>
      <c r="F882" t="s">
        <v>175</v>
      </c>
      <c r="G882">
        <v>30</v>
      </c>
    </row>
    <row r="883" spans="1:7" x14ac:dyDescent="0.35">
      <c r="A883" t="s">
        <v>164</v>
      </c>
      <c r="B883" t="s">
        <v>14</v>
      </c>
      <c r="C883" t="s">
        <v>80</v>
      </c>
      <c r="D883" t="s">
        <v>148</v>
      </c>
      <c r="E883" t="s">
        <v>153</v>
      </c>
      <c r="F883" t="s">
        <v>61</v>
      </c>
      <c r="G883">
        <v>5</v>
      </c>
    </row>
    <row r="884" spans="1:7" x14ac:dyDescent="0.35">
      <c r="A884" t="s">
        <v>164</v>
      </c>
      <c r="B884" t="s">
        <v>14</v>
      </c>
      <c r="C884" t="s">
        <v>80</v>
      </c>
      <c r="D884" t="s">
        <v>148</v>
      </c>
      <c r="E884" t="s">
        <v>153</v>
      </c>
      <c r="F884" t="s">
        <v>175</v>
      </c>
      <c r="G884">
        <v>38</v>
      </c>
    </row>
    <row r="885" spans="1:7" x14ac:dyDescent="0.35">
      <c r="A885" t="s">
        <v>164</v>
      </c>
      <c r="B885" t="s">
        <v>63</v>
      </c>
      <c r="C885" t="s">
        <v>81</v>
      </c>
      <c r="D885" t="s">
        <v>148</v>
      </c>
      <c r="E885" t="s">
        <v>151</v>
      </c>
      <c r="F885" t="s">
        <v>175</v>
      </c>
      <c r="G885">
        <v>25</v>
      </c>
    </row>
    <row r="886" spans="1:7" x14ac:dyDescent="0.35">
      <c r="A886" t="s">
        <v>164</v>
      </c>
      <c r="B886" t="s">
        <v>15</v>
      </c>
      <c r="C886" t="s">
        <v>82</v>
      </c>
      <c r="D886" t="s">
        <v>148</v>
      </c>
      <c r="E886" t="s">
        <v>153</v>
      </c>
      <c r="F886" t="s">
        <v>61</v>
      </c>
      <c r="G886">
        <v>1</v>
      </c>
    </row>
    <row r="887" spans="1:7" x14ac:dyDescent="0.35">
      <c r="A887" t="s">
        <v>164</v>
      </c>
      <c r="B887" t="s">
        <v>15</v>
      </c>
      <c r="C887" t="s">
        <v>82</v>
      </c>
      <c r="D887" t="s">
        <v>148</v>
      </c>
      <c r="E887" t="s">
        <v>153</v>
      </c>
      <c r="F887" t="s">
        <v>175</v>
      </c>
      <c r="G887">
        <v>14</v>
      </c>
    </row>
    <row r="888" spans="1:7" x14ac:dyDescent="0.35">
      <c r="A888" t="s">
        <v>164</v>
      </c>
      <c r="B888" t="s">
        <v>16</v>
      </c>
      <c r="C888" t="s">
        <v>83</v>
      </c>
      <c r="D888" t="s">
        <v>148</v>
      </c>
      <c r="E888" t="s">
        <v>151</v>
      </c>
      <c r="F888" t="s">
        <v>61</v>
      </c>
      <c r="G888">
        <v>1</v>
      </c>
    </row>
    <row r="889" spans="1:7" x14ac:dyDescent="0.35">
      <c r="A889" t="s">
        <v>164</v>
      </c>
      <c r="B889" t="s">
        <v>16</v>
      </c>
      <c r="C889" t="s">
        <v>83</v>
      </c>
      <c r="D889" t="s">
        <v>148</v>
      </c>
      <c r="E889" t="s">
        <v>151</v>
      </c>
      <c r="F889" t="s">
        <v>175</v>
      </c>
      <c r="G889">
        <v>17</v>
      </c>
    </row>
    <row r="890" spans="1:7" x14ac:dyDescent="0.35">
      <c r="A890" t="s">
        <v>164</v>
      </c>
      <c r="B890" t="s">
        <v>17</v>
      </c>
      <c r="C890" t="s">
        <v>84</v>
      </c>
      <c r="D890" t="s">
        <v>148</v>
      </c>
      <c r="E890" t="s">
        <v>151</v>
      </c>
      <c r="F890" t="s">
        <v>175</v>
      </c>
      <c r="G890">
        <v>38</v>
      </c>
    </row>
    <row r="891" spans="1:7" x14ac:dyDescent="0.35">
      <c r="A891" t="s">
        <v>164</v>
      </c>
      <c r="B891" t="s">
        <v>18</v>
      </c>
      <c r="C891" t="s">
        <v>85</v>
      </c>
      <c r="D891" t="s">
        <v>148</v>
      </c>
      <c r="E891" t="s">
        <v>151</v>
      </c>
      <c r="F891" t="s">
        <v>61</v>
      </c>
      <c r="G891">
        <v>1</v>
      </c>
    </row>
    <row r="892" spans="1:7" x14ac:dyDescent="0.35">
      <c r="A892" t="s">
        <v>164</v>
      </c>
      <c r="B892" t="s">
        <v>18</v>
      </c>
      <c r="C892" t="s">
        <v>85</v>
      </c>
      <c r="D892" t="s">
        <v>148</v>
      </c>
      <c r="E892" t="s">
        <v>151</v>
      </c>
      <c r="F892" t="s">
        <v>175</v>
      </c>
      <c r="G892">
        <v>3</v>
      </c>
    </row>
    <row r="893" spans="1:7" x14ac:dyDescent="0.35">
      <c r="A893" t="s">
        <v>164</v>
      </c>
      <c r="B893" t="s">
        <v>19</v>
      </c>
      <c r="C893" t="s">
        <v>86</v>
      </c>
      <c r="D893" t="s">
        <v>49</v>
      </c>
      <c r="E893" t="s">
        <v>149</v>
      </c>
      <c r="F893" t="s">
        <v>61</v>
      </c>
      <c r="G893">
        <v>20</v>
      </c>
    </row>
    <row r="894" spans="1:7" x14ac:dyDescent="0.35">
      <c r="A894" t="s">
        <v>164</v>
      </c>
      <c r="B894" t="s">
        <v>19</v>
      </c>
      <c r="C894" t="s">
        <v>86</v>
      </c>
      <c r="D894" t="s">
        <v>49</v>
      </c>
      <c r="E894" t="s">
        <v>149</v>
      </c>
      <c r="F894" t="s">
        <v>175</v>
      </c>
      <c r="G894">
        <v>234</v>
      </c>
    </row>
    <row r="895" spans="1:7" x14ac:dyDescent="0.35">
      <c r="A895" t="s">
        <v>164</v>
      </c>
      <c r="B895" t="s">
        <v>20</v>
      </c>
      <c r="C895" t="s">
        <v>87</v>
      </c>
      <c r="D895" t="s">
        <v>49</v>
      </c>
      <c r="E895" t="s">
        <v>149</v>
      </c>
      <c r="F895" t="s">
        <v>175</v>
      </c>
      <c r="G895">
        <v>111</v>
      </c>
    </row>
    <row r="896" spans="1:7" x14ac:dyDescent="0.35">
      <c r="A896" t="s">
        <v>164</v>
      </c>
      <c r="B896" t="s">
        <v>131</v>
      </c>
      <c r="C896" t="s">
        <v>132</v>
      </c>
      <c r="D896" t="s">
        <v>148</v>
      </c>
      <c r="E896" t="s">
        <v>151</v>
      </c>
      <c r="F896" t="s">
        <v>61</v>
      </c>
      <c r="G896">
        <v>3</v>
      </c>
    </row>
    <row r="897" spans="1:7" x14ac:dyDescent="0.35">
      <c r="A897" t="s">
        <v>164</v>
      </c>
      <c r="B897" t="s">
        <v>131</v>
      </c>
      <c r="C897" t="s">
        <v>132</v>
      </c>
      <c r="D897" t="s">
        <v>148</v>
      </c>
      <c r="E897" t="s">
        <v>151</v>
      </c>
      <c r="F897" t="s">
        <v>175</v>
      </c>
      <c r="G897">
        <v>38</v>
      </c>
    </row>
    <row r="898" spans="1:7" x14ac:dyDescent="0.35">
      <c r="A898" t="s">
        <v>164</v>
      </c>
      <c r="B898" t="s">
        <v>22</v>
      </c>
      <c r="C898" t="s">
        <v>88</v>
      </c>
      <c r="D898" t="s">
        <v>148</v>
      </c>
      <c r="E898" t="s">
        <v>151</v>
      </c>
      <c r="F898" t="s">
        <v>61</v>
      </c>
      <c r="G898">
        <v>3</v>
      </c>
    </row>
    <row r="899" spans="1:7" x14ac:dyDescent="0.35">
      <c r="A899" t="s">
        <v>164</v>
      </c>
      <c r="B899" t="s">
        <v>22</v>
      </c>
      <c r="C899" t="s">
        <v>88</v>
      </c>
      <c r="D899" t="s">
        <v>148</v>
      </c>
      <c r="E899" t="s">
        <v>151</v>
      </c>
      <c r="F899" t="s">
        <v>175</v>
      </c>
      <c r="G899">
        <v>9</v>
      </c>
    </row>
    <row r="900" spans="1:7" x14ac:dyDescent="0.35">
      <c r="A900" t="s">
        <v>164</v>
      </c>
      <c r="B900" t="s">
        <v>23</v>
      </c>
      <c r="C900" t="s">
        <v>89</v>
      </c>
      <c r="D900" t="s">
        <v>148</v>
      </c>
      <c r="E900" t="s">
        <v>149</v>
      </c>
      <c r="F900" t="s">
        <v>175</v>
      </c>
      <c r="G900">
        <v>16</v>
      </c>
    </row>
    <row r="901" spans="1:7" x14ac:dyDescent="0.35">
      <c r="A901" t="s">
        <v>164</v>
      </c>
      <c r="B901" t="s">
        <v>24</v>
      </c>
      <c r="C901" t="s">
        <v>90</v>
      </c>
      <c r="D901" t="s">
        <v>148</v>
      </c>
      <c r="E901" t="s">
        <v>151</v>
      </c>
      <c r="F901" t="s">
        <v>61</v>
      </c>
      <c r="G901">
        <v>3</v>
      </c>
    </row>
    <row r="902" spans="1:7" x14ac:dyDescent="0.35">
      <c r="A902" t="s">
        <v>164</v>
      </c>
      <c r="B902" t="s">
        <v>24</v>
      </c>
      <c r="C902" t="s">
        <v>90</v>
      </c>
      <c r="D902" t="s">
        <v>148</v>
      </c>
      <c r="E902" t="s">
        <v>151</v>
      </c>
      <c r="F902" t="s">
        <v>175</v>
      </c>
      <c r="G902">
        <v>40</v>
      </c>
    </row>
    <row r="903" spans="1:7" x14ac:dyDescent="0.35">
      <c r="A903" t="s">
        <v>164</v>
      </c>
      <c r="B903" t="s">
        <v>25</v>
      </c>
      <c r="C903" t="s">
        <v>92</v>
      </c>
      <c r="D903" t="s">
        <v>148</v>
      </c>
      <c r="E903" t="s">
        <v>153</v>
      </c>
      <c r="F903" t="s">
        <v>175</v>
      </c>
      <c r="G903">
        <v>1</v>
      </c>
    </row>
    <row r="904" spans="1:7" x14ac:dyDescent="0.35">
      <c r="A904" t="s">
        <v>164</v>
      </c>
      <c r="B904" t="s">
        <v>26</v>
      </c>
      <c r="C904" t="s">
        <v>93</v>
      </c>
      <c r="D904" t="s">
        <v>148</v>
      </c>
      <c r="E904" t="s">
        <v>151</v>
      </c>
      <c r="F904" t="s">
        <v>61</v>
      </c>
      <c r="G904">
        <v>2</v>
      </c>
    </row>
    <row r="905" spans="1:7" x14ac:dyDescent="0.35">
      <c r="A905" t="s">
        <v>164</v>
      </c>
      <c r="B905" t="s">
        <v>26</v>
      </c>
      <c r="C905" t="s">
        <v>93</v>
      </c>
      <c r="D905" t="s">
        <v>148</v>
      </c>
      <c r="E905" t="s">
        <v>151</v>
      </c>
      <c r="F905" t="s">
        <v>175</v>
      </c>
      <c r="G905">
        <v>23</v>
      </c>
    </row>
    <row r="906" spans="1:7" x14ac:dyDescent="0.35">
      <c r="A906" t="s">
        <v>164</v>
      </c>
      <c r="B906" t="s">
        <v>27</v>
      </c>
      <c r="C906" t="s">
        <v>94</v>
      </c>
      <c r="D906" t="s">
        <v>148</v>
      </c>
      <c r="E906" t="s">
        <v>149</v>
      </c>
      <c r="F906" t="s">
        <v>61</v>
      </c>
      <c r="G906">
        <v>1</v>
      </c>
    </row>
    <row r="907" spans="1:7" x14ac:dyDescent="0.35">
      <c r="A907" t="s">
        <v>164</v>
      </c>
      <c r="B907" t="s">
        <v>27</v>
      </c>
      <c r="C907" t="s">
        <v>94</v>
      </c>
      <c r="D907" t="s">
        <v>148</v>
      </c>
      <c r="E907" t="s">
        <v>149</v>
      </c>
      <c r="F907" t="s">
        <v>175</v>
      </c>
      <c r="G907">
        <v>38</v>
      </c>
    </row>
    <row r="908" spans="1:7" x14ac:dyDescent="0.35">
      <c r="A908" t="s">
        <v>164</v>
      </c>
      <c r="B908" t="s">
        <v>28</v>
      </c>
      <c r="C908" t="s">
        <v>95</v>
      </c>
      <c r="D908" t="s">
        <v>148</v>
      </c>
      <c r="E908" t="s">
        <v>151</v>
      </c>
      <c r="F908" t="s">
        <v>61</v>
      </c>
      <c r="G908">
        <v>1</v>
      </c>
    </row>
    <row r="909" spans="1:7" x14ac:dyDescent="0.35">
      <c r="A909" t="s">
        <v>164</v>
      </c>
      <c r="B909" t="s">
        <v>28</v>
      </c>
      <c r="C909" t="s">
        <v>95</v>
      </c>
      <c r="D909" t="s">
        <v>148</v>
      </c>
      <c r="E909" t="s">
        <v>151</v>
      </c>
      <c r="F909" t="s">
        <v>175</v>
      </c>
      <c r="G909">
        <v>22</v>
      </c>
    </row>
    <row r="910" spans="1:7" x14ac:dyDescent="0.35">
      <c r="A910" t="s">
        <v>164</v>
      </c>
      <c r="B910" t="s">
        <v>29</v>
      </c>
      <c r="C910" t="s">
        <v>96</v>
      </c>
      <c r="D910" t="s">
        <v>148</v>
      </c>
      <c r="E910" t="s">
        <v>153</v>
      </c>
      <c r="F910" t="s">
        <v>61</v>
      </c>
      <c r="G910">
        <v>3</v>
      </c>
    </row>
    <row r="911" spans="1:7" x14ac:dyDescent="0.35">
      <c r="A911" t="s">
        <v>164</v>
      </c>
      <c r="B911" t="s">
        <v>29</v>
      </c>
      <c r="C911" t="s">
        <v>96</v>
      </c>
      <c r="D911" t="s">
        <v>148</v>
      </c>
      <c r="E911" t="s">
        <v>153</v>
      </c>
      <c r="F911" t="s">
        <v>175</v>
      </c>
      <c r="G911">
        <v>8</v>
      </c>
    </row>
    <row r="912" spans="1:7" x14ac:dyDescent="0.35">
      <c r="A912" t="s">
        <v>164</v>
      </c>
      <c r="B912" t="s">
        <v>30</v>
      </c>
      <c r="C912" t="s">
        <v>97</v>
      </c>
      <c r="D912" t="s">
        <v>49</v>
      </c>
      <c r="E912" t="s">
        <v>149</v>
      </c>
      <c r="F912" t="s">
        <v>61</v>
      </c>
      <c r="G912">
        <v>3</v>
      </c>
    </row>
    <row r="913" spans="1:7" x14ac:dyDescent="0.35">
      <c r="A913" t="s">
        <v>164</v>
      </c>
      <c r="B913" t="s">
        <v>30</v>
      </c>
      <c r="C913" t="s">
        <v>97</v>
      </c>
      <c r="D913" t="s">
        <v>49</v>
      </c>
      <c r="E913" t="s">
        <v>149</v>
      </c>
      <c r="F913" t="s">
        <v>175</v>
      </c>
      <c r="G913">
        <v>71</v>
      </c>
    </row>
    <row r="914" spans="1:7" x14ac:dyDescent="0.35">
      <c r="A914" t="s">
        <v>164</v>
      </c>
      <c r="B914" t="s">
        <v>31</v>
      </c>
      <c r="C914" t="s">
        <v>98</v>
      </c>
      <c r="D914" t="s">
        <v>148</v>
      </c>
      <c r="E914" t="s">
        <v>153</v>
      </c>
      <c r="F914" t="s">
        <v>61</v>
      </c>
      <c r="G914">
        <v>4</v>
      </c>
    </row>
    <row r="915" spans="1:7" x14ac:dyDescent="0.35">
      <c r="A915" t="s">
        <v>164</v>
      </c>
      <c r="B915" t="s">
        <v>31</v>
      </c>
      <c r="C915" t="s">
        <v>98</v>
      </c>
      <c r="D915" t="s">
        <v>148</v>
      </c>
      <c r="E915" t="s">
        <v>153</v>
      </c>
      <c r="F915" t="s">
        <v>175</v>
      </c>
      <c r="G915">
        <v>13</v>
      </c>
    </row>
    <row r="916" spans="1:7" x14ac:dyDescent="0.35">
      <c r="A916" t="s">
        <v>164</v>
      </c>
      <c r="B916" t="s">
        <v>33</v>
      </c>
      <c r="C916" t="s">
        <v>99</v>
      </c>
      <c r="D916" t="s">
        <v>148</v>
      </c>
      <c r="E916" t="s">
        <v>153</v>
      </c>
      <c r="F916" t="s">
        <v>61</v>
      </c>
      <c r="G916">
        <v>3</v>
      </c>
    </row>
    <row r="917" spans="1:7" x14ac:dyDescent="0.35">
      <c r="A917" t="s">
        <v>164</v>
      </c>
      <c r="B917" t="s">
        <v>33</v>
      </c>
      <c r="C917" t="s">
        <v>99</v>
      </c>
      <c r="D917" t="s">
        <v>148</v>
      </c>
      <c r="E917" t="s">
        <v>153</v>
      </c>
      <c r="F917" t="s">
        <v>175</v>
      </c>
      <c r="G917">
        <v>8</v>
      </c>
    </row>
    <row r="918" spans="1:7" x14ac:dyDescent="0.35">
      <c r="A918" t="s">
        <v>164</v>
      </c>
      <c r="B918" t="s">
        <v>34</v>
      </c>
      <c r="C918" t="s">
        <v>100</v>
      </c>
      <c r="D918" t="s">
        <v>148</v>
      </c>
      <c r="E918" t="s">
        <v>151</v>
      </c>
      <c r="F918" t="s">
        <v>175</v>
      </c>
      <c r="G918">
        <v>6</v>
      </c>
    </row>
    <row r="919" spans="1:7" x14ac:dyDescent="0.35">
      <c r="A919" t="s">
        <v>164</v>
      </c>
      <c r="B919" t="s">
        <v>35</v>
      </c>
      <c r="C919" t="s">
        <v>101</v>
      </c>
      <c r="D919" t="s">
        <v>148</v>
      </c>
      <c r="E919" t="s">
        <v>153</v>
      </c>
      <c r="F919" t="s">
        <v>175</v>
      </c>
      <c r="G919">
        <v>4</v>
      </c>
    </row>
    <row r="920" spans="1:7" x14ac:dyDescent="0.35">
      <c r="A920" t="s">
        <v>164</v>
      </c>
      <c r="B920" t="s">
        <v>36</v>
      </c>
      <c r="C920" t="s">
        <v>102</v>
      </c>
      <c r="D920" t="s">
        <v>148</v>
      </c>
      <c r="E920" t="s">
        <v>149</v>
      </c>
      <c r="F920" t="s">
        <v>61</v>
      </c>
      <c r="G920">
        <v>2</v>
      </c>
    </row>
    <row r="921" spans="1:7" x14ac:dyDescent="0.35">
      <c r="A921" t="s">
        <v>164</v>
      </c>
      <c r="B921" t="s">
        <v>36</v>
      </c>
      <c r="C921" t="s">
        <v>102</v>
      </c>
      <c r="D921" t="s">
        <v>148</v>
      </c>
      <c r="E921" t="s">
        <v>149</v>
      </c>
      <c r="F921" t="s">
        <v>175</v>
      </c>
      <c r="G921">
        <v>31</v>
      </c>
    </row>
    <row r="922" spans="1:7" x14ac:dyDescent="0.35">
      <c r="A922" t="s">
        <v>164</v>
      </c>
      <c r="B922" t="s">
        <v>37</v>
      </c>
      <c r="C922" t="s">
        <v>103</v>
      </c>
      <c r="D922" t="s">
        <v>148</v>
      </c>
      <c r="E922" t="s">
        <v>153</v>
      </c>
      <c r="F922" t="s">
        <v>61</v>
      </c>
      <c r="G922">
        <v>1</v>
      </c>
    </row>
    <row r="923" spans="1:7" x14ac:dyDescent="0.35">
      <c r="A923" t="s">
        <v>164</v>
      </c>
      <c r="B923" t="s">
        <v>37</v>
      </c>
      <c r="C923" t="s">
        <v>103</v>
      </c>
      <c r="D923" t="s">
        <v>148</v>
      </c>
      <c r="E923" t="s">
        <v>153</v>
      </c>
      <c r="F923" t="s">
        <v>175</v>
      </c>
      <c r="G923">
        <v>14</v>
      </c>
    </row>
    <row r="924" spans="1:7" x14ac:dyDescent="0.35">
      <c r="A924" t="s">
        <v>164</v>
      </c>
      <c r="B924" t="s">
        <v>38</v>
      </c>
      <c r="C924" t="s">
        <v>104</v>
      </c>
      <c r="D924" t="s">
        <v>148</v>
      </c>
      <c r="E924" t="s">
        <v>153</v>
      </c>
      <c r="F924" t="s">
        <v>61</v>
      </c>
      <c r="G924">
        <v>1</v>
      </c>
    </row>
    <row r="925" spans="1:7" x14ac:dyDescent="0.35">
      <c r="A925" t="s">
        <v>164</v>
      </c>
      <c r="B925" t="s">
        <v>38</v>
      </c>
      <c r="C925" t="s">
        <v>104</v>
      </c>
      <c r="D925" t="s">
        <v>148</v>
      </c>
      <c r="E925" t="s">
        <v>153</v>
      </c>
      <c r="F925" t="s">
        <v>175</v>
      </c>
      <c r="G925">
        <v>7</v>
      </c>
    </row>
    <row r="926" spans="1:7" x14ac:dyDescent="0.35">
      <c r="A926" t="s">
        <v>164</v>
      </c>
      <c r="B926" t="s">
        <v>39</v>
      </c>
      <c r="C926" t="s">
        <v>105</v>
      </c>
      <c r="D926" t="s">
        <v>49</v>
      </c>
      <c r="E926" t="s">
        <v>149</v>
      </c>
      <c r="F926" t="s">
        <v>61</v>
      </c>
      <c r="G926">
        <v>4</v>
      </c>
    </row>
    <row r="927" spans="1:7" x14ac:dyDescent="0.35">
      <c r="A927" t="s">
        <v>164</v>
      </c>
      <c r="B927" t="s">
        <v>39</v>
      </c>
      <c r="C927" t="s">
        <v>105</v>
      </c>
      <c r="D927" t="s">
        <v>49</v>
      </c>
      <c r="E927" t="s">
        <v>149</v>
      </c>
      <c r="F927" t="s">
        <v>175</v>
      </c>
      <c r="G927">
        <v>19</v>
      </c>
    </row>
    <row r="928" spans="1:7" x14ac:dyDescent="0.35">
      <c r="A928" t="s">
        <v>164</v>
      </c>
      <c r="B928" t="s">
        <v>40</v>
      </c>
      <c r="C928" t="s">
        <v>106</v>
      </c>
      <c r="D928" t="s">
        <v>148</v>
      </c>
      <c r="E928" t="s">
        <v>151</v>
      </c>
      <c r="F928" t="s">
        <v>61</v>
      </c>
      <c r="G928">
        <v>4</v>
      </c>
    </row>
    <row r="929" spans="1:7" x14ac:dyDescent="0.35">
      <c r="A929" t="s">
        <v>164</v>
      </c>
      <c r="B929" t="s">
        <v>40</v>
      </c>
      <c r="C929" t="s">
        <v>106</v>
      </c>
      <c r="D929" t="s">
        <v>148</v>
      </c>
      <c r="E929" t="s">
        <v>151</v>
      </c>
      <c r="F929" t="s">
        <v>175</v>
      </c>
      <c r="G929">
        <v>24</v>
      </c>
    </row>
    <row r="930" spans="1:7" x14ac:dyDescent="0.35">
      <c r="A930" t="s">
        <v>164</v>
      </c>
      <c r="B930" t="s">
        <v>41</v>
      </c>
      <c r="C930" t="s">
        <v>107</v>
      </c>
      <c r="D930" t="s">
        <v>148</v>
      </c>
      <c r="E930" t="s">
        <v>153</v>
      </c>
      <c r="F930" t="s">
        <v>61</v>
      </c>
      <c r="G930">
        <v>1</v>
      </c>
    </row>
    <row r="931" spans="1:7" x14ac:dyDescent="0.35">
      <c r="A931" t="s">
        <v>164</v>
      </c>
      <c r="B931" t="s">
        <v>41</v>
      </c>
      <c r="C931" t="s">
        <v>107</v>
      </c>
      <c r="D931" t="s">
        <v>148</v>
      </c>
      <c r="E931" t="s">
        <v>153</v>
      </c>
      <c r="F931" t="s">
        <v>175</v>
      </c>
      <c r="G931">
        <v>7</v>
      </c>
    </row>
    <row r="932" spans="1:7" x14ac:dyDescent="0.35">
      <c r="A932" t="s">
        <v>164</v>
      </c>
      <c r="B932" t="s">
        <v>42</v>
      </c>
      <c r="C932" t="s">
        <v>108</v>
      </c>
      <c r="D932" t="s">
        <v>148</v>
      </c>
      <c r="E932" t="s">
        <v>149</v>
      </c>
      <c r="F932" t="s">
        <v>175</v>
      </c>
      <c r="G932">
        <v>17</v>
      </c>
    </row>
    <row r="933" spans="1:7" x14ac:dyDescent="0.35">
      <c r="A933" t="s">
        <v>164</v>
      </c>
      <c r="B933" t="s">
        <v>43</v>
      </c>
      <c r="C933" t="s">
        <v>109</v>
      </c>
      <c r="D933" t="s">
        <v>49</v>
      </c>
      <c r="E933" t="s">
        <v>149</v>
      </c>
      <c r="F933" t="s">
        <v>61</v>
      </c>
      <c r="G933">
        <v>2</v>
      </c>
    </row>
    <row r="934" spans="1:7" x14ac:dyDescent="0.35">
      <c r="A934" t="s">
        <v>164</v>
      </c>
      <c r="B934" t="s">
        <v>43</v>
      </c>
      <c r="C934" t="s">
        <v>109</v>
      </c>
      <c r="D934" t="s">
        <v>49</v>
      </c>
      <c r="E934" t="s">
        <v>149</v>
      </c>
      <c r="F934" t="s">
        <v>175</v>
      </c>
      <c r="G934">
        <v>40</v>
      </c>
    </row>
    <row r="935" spans="1:7" x14ac:dyDescent="0.35">
      <c r="A935" t="s">
        <v>164</v>
      </c>
      <c r="B935" t="s">
        <v>44</v>
      </c>
      <c r="C935" t="s">
        <v>110</v>
      </c>
      <c r="D935" t="s">
        <v>148</v>
      </c>
      <c r="E935" t="s">
        <v>151</v>
      </c>
      <c r="F935" t="s">
        <v>61</v>
      </c>
      <c r="G935">
        <v>2</v>
      </c>
    </row>
    <row r="936" spans="1:7" x14ac:dyDescent="0.35">
      <c r="A936" t="s">
        <v>164</v>
      </c>
      <c r="B936" t="s">
        <v>44</v>
      </c>
      <c r="C936" t="s">
        <v>110</v>
      </c>
      <c r="D936" t="s">
        <v>148</v>
      </c>
      <c r="E936" t="s">
        <v>151</v>
      </c>
      <c r="F936" t="s">
        <v>175</v>
      </c>
      <c r="G936">
        <v>14</v>
      </c>
    </row>
    <row r="937" spans="1:7" x14ac:dyDescent="0.35">
      <c r="A937" t="s">
        <v>164</v>
      </c>
      <c r="B937" t="s">
        <v>45</v>
      </c>
      <c r="C937" t="s">
        <v>111</v>
      </c>
      <c r="D937" t="s">
        <v>49</v>
      </c>
      <c r="E937" t="s">
        <v>149</v>
      </c>
      <c r="F937" t="s">
        <v>61</v>
      </c>
      <c r="G937">
        <v>1</v>
      </c>
    </row>
    <row r="938" spans="1:7" x14ac:dyDescent="0.35">
      <c r="A938" t="s">
        <v>164</v>
      </c>
      <c r="B938" t="s">
        <v>45</v>
      </c>
      <c r="C938" t="s">
        <v>111</v>
      </c>
      <c r="D938" t="s">
        <v>49</v>
      </c>
      <c r="E938" t="s">
        <v>149</v>
      </c>
      <c r="F938" t="s">
        <v>175</v>
      </c>
      <c r="G938">
        <v>46</v>
      </c>
    </row>
    <row r="939" spans="1:7" x14ac:dyDescent="0.35">
      <c r="A939" t="s">
        <v>164</v>
      </c>
      <c r="B939" t="s">
        <v>46</v>
      </c>
      <c r="C939" t="s">
        <v>112</v>
      </c>
      <c r="D939" t="s">
        <v>148</v>
      </c>
      <c r="E939" t="s">
        <v>151</v>
      </c>
      <c r="F939" t="s">
        <v>175</v>
      </c>
      <c r="G939">
        <v>12</v>
      </c>
    </row>
    <row r="940" spans="1:7" x14ac:dyDescent="0.35">
      <c r="A940" t="s">
        <v>164</v>
      </c>
      <c r="B940" t="s">
        <v>47</v>
      </c>
      <c r="C940" t="s">
        <v>113</v>
      </c>
      <c r="D940" t="s">
        <v>49</v>
      </c>
      <c r="E940" t="s">
        <v>149</v>
      </c>
      <c r="F940" t="s">
        <v>61</v>
      </c>
      <c r="G940">
        <v>7</v>
      </c>
    </row>
    <row r="941" spans="1:7" x14ac:dyDescent="0.35">
      <c r="A941" t="s">
        <v>164</v>
      </c>
      <c r="B941" t="s">
        <v>47</v>
      </c>
      <c r="C941" t="s">
        <v>113</v>
      </c>
      <c r="D941" t="s">
        <v>49</v>
      </c>
      <c r="E941" t="s">
        <v>149</v>
      </c>
      <c r="F941" t="s">
        <v>175</v>
      </c>
      <c r="G941">
        <v>49</v>
      </c>
    </row>
    <row r="942" spans="1:7" x14ac:dyDescent="0.35">
      <c r="A942" t="s">
        <v>165</v>
      </c>
      <c r="B942" t="s">
        <v>4</v>
      </c>
      <c r="C942" t="s">
        <v>70</v>
      </c>
      <c r="D942" t="s">
        <v>148</v>
      </c>
      <c r="E942" t="s">
        <v>149</v>
      </c>
      <c r="F942" t="s">
        <v>61</v>
      </c>
      <c r="G942">
        <v>2</v>
      </c>
    </row>
    <row r="943" spans="1:7" x14ac:dyDescent="0.35">
      <c r="A943" t="s">
        <v>165</v>
      </c>
      <c r="B943" t="s">
        <v>4</v>
      </c>
      <c r="C943" t="s">
        <v>70</v>
      </c>
      <c r="D943" t="s">
        <v>148</v>
      </c>
      <c r="E943" t="s">
        <v>149</v>
      </c>
      <c r="F943" t="s">
        <v>175</v>
      </c>
      <c r="G943">
        <v>29</v>
      </c>
    </row>
    <row r="944" spans="1:7" x14ac:dyDescent="0.35">
      <c r="A944" t="s">
        <v>165</v>
      </c>
      <c r="B944" t="s">
        <v>5</v>
      </c>
      <c r="C944" t="s">
        <v>71</v>
      </c>
      <c r="D944" t="s">
        <v>148</v>
      </c>
      <c r="E944" t="s">
        <v>151</v>
      </c>
      <c r="F944" t="s">
        <v>61</v>
      </c>
      <c r="G944">
        <v>1</v>
      </c>
    </row>
    <row r="945" spans="1:7" x14ac:dyDescent="0.35">
      <c r="A945" t="s">
        <v>165</v>
      </c>
      <c r="B945" t="s">
        <v>5</v>
      </c>
      <c r="C945" t="s">
        <v>71</v>
      </c>
      <c r="D945" t="s">
        <v>148</v>
      </c>
      <c r="E945" t="s">
        <v>151</v>
      </c>
      <c r="F945" t="s">
        <v>175</v>
      </c>
      <c r="G945">
        <v>26</v>
      </c>
    </row>
    <row r="946" spans="1:7" x14ac:dyDescent="0.35">
      <c r="A946" t="s">
        <v>165</v>
      </c>
      <c r="B946" t="s">
        <v>6</v>
      </c>
      <c r="C946" t="s">
        <v>72</v>
      </c>
      <c r="D946" t="s">
        <v>148</v>
      </c>
      <c r="E946" t="s">
        <v>149</v>
      </c>
      <c r="F946" t="s">
        <v>175</v>
      </c>
      <c r="G946">
        <v>12</v>
      </c>
    </row>
    <row r="947" spans="1:7" x14ac:dyDescent="0.35">
      <c r="A947" t="s">
        <v>165</v>
      </c>
      <c r="B947" t="s">
        <v>7</v>
      </c>
      <c r="C947" t="s">
        <v>73</v>
      </c>
      <c r="D947" t="s">
        <v>148</v>
      </c>
      <c r="E947" t="s">
        <v>151</v>
      </c>
      <c r="F947" t="s">
        <v>175</v>
      </c>
      <c r="G947">
        <v>11</v>
      </c>
    </row>
    <row r="948" spans="1:7" x14ac:dyDescent="0.35">
      <c r="A948" t="s">
        <v>165</v>
      </c>
      <c r="B948" t="s">
        <v>8</v>
      </c>
      <c r="C948" t="s">
        <v>74</v>
      </c>
      <c r="D948" t="s">
        <v>148</v>
      </c>
      <c r="E948" t="s">
        <v>153</v>
      </c>
      <c r="F948" t="s">
        <v>61</v>
      </c>
      <c r="G948">
        <v>3</v>
      </c>
    </row>
    <row r="949" spans="1:7" x14ac:dyDescent="0.35">
      <c r="A949" t="s">
        <v>165</v>
      </c>
      <c r="B949" t="s">
        <v>8</v>
      </c>
      <c r="C949" t="s">
        <v>74</v>
      </c>
      <c r="D949" t="s">
        <v>148</v>
      </c>
      <c r="E949" t="s">
        <v>153</v>
      </c>
      <c r="F949" t="s">
        <v>175</v>
      </c>
      <c r="G949">
        <v>8</v>
      </c>
    </row>
    <row r="950" spans="1:7" x14ac:dyDescent="0.35">
      <c r="A950" t="s">
        <v>165</v>
      </c>
      <c r="B950" t="s">
        <v>9</v>
      </c>
      <c r="C950" t="s">
        <v>75</v>
      </c>
      <c r="D950" t="s">
        <v>148</v>
      </c>
      <c r="E950" t="s">
        <v>151</v>
      </c>
      <c r="F950" t="s">
        <v>175</v>
      </c>
      <c r="G950">
        <v>20</v>
      </c>
    </row>
    <row r="951" spans="1:7" x14ac:dyDescent="0.35">
      <c r="A951" t="s">
        <v>165</v>
      </c>
      <c r="B951" t="s">
        <v>10</v>
      </c>
      <c r="C951" t="s">
        <v>76</v>
      </c>
      <c r="D951" t="s">
        <v>148</v>
      </c>
      <c r="E951" t="s">
        <v>149</v>
      </c>
      <c r="F951" t="s">
        <v>175</v>
      </c>
      <c r="G951">
        <v>19</v>
      </c>
    </row>
    <row r="952" spans="1:7" x14ac:dyDescent="0.35">
      <c r="A952" t="s">
        <v>165</v>
      </c>
      <c r="B952" t="s">
        <v>11</v>
      </c>
      <c r="C952" t="s">
        <v>77</v>
      </c>
      <c r="D952" t="s">
        <v>148</v>
      </c>
      <c r="E952" t="s">
        <v>153</v>
      </c>
      <c r="F952" t="s">
        <v>61</v>
      </c>
      <c r="G952">
        <v>2</v>
      </c>
    </row>
    <row r="953" spans="1:7" x14ac:dyDescent="0.35">
      <c r="A953" t="s">
        <v>165</v>
      </c>
      <c r="B953" t="s">
        <v>11</v>
      </c>
      <c r="C953" t="s">
        <v>77</v>
      </c>
      <c r="D953" t="s">
        <v>148</v>
      </c>
      <c r="E953" t="s">
        <v>153</v>
      </c>
      <c r="F953" t="s">
        <v>175</v>
      </c>
      <c r="G953">
        <v>13</v>
      </c>
    </row>
    <row r="954" spans="1:7" x14ac:dyDescent="0.35">
      <c r="A954" t="s">
        <v>165</v>
      </c>
      <c r="B954" t="s">
        <v>12</v>
      </c>
      <c r="C954" t="s">
        <v>78</v>
      </c>
      <c r="D954" t="s">
        <v>148</v>
      </c>
      <c r="E954" t="s">
        <v>153</v>
      </c>
      <c r="F954" t="s">
        <v>61</v>
      </c>
      <c r="G954">
        <v>1</v>
      </c>
    </row>
    <row r="955" spans="1:7" x14ac:dyDescent="0.35">
      <c r="A955" t="s">
        <v>165</v>
      </c>
      <c r="B955" t="s">
        <v>12</v>
      </c>
      <c r="C955" t="s">
        <v>78</v>
      </c>
      <c r="D955" t="s">
        <v>148</v>
      </c>
      <c r="E955" t="s">
        <v>153</v>
      </c>
      <c r="F955" t="s">
        <v>175</v>
      </c>
      <c r="G955">
        <v>9</v>
      </c>
    </row>
    <row r="956" spans="1:7" x14ac:dyDescent="0.35">
      <c r="A956" t="s">
        <v>165</v>
      </c>
      <c r="B956" t="s">
        <v>13</v>
      </c>
      <c r="C956" t="s">
        <v>79</v>
      </c>
      <c r="D956" t="s">
        <v>148</v>
      </c>
      <c r="E956" t="s">
        <v>151</v>
      </c>
      <c r="F956" t="s">
        <v>61</v>
      </c>
      <c r="G956">
        <v>5</v>
      </c>
    </row>
    <row r="957" spans="1:7" x14ac:dyDescent="0.35">
      <c r="A957" t="s">
        <v>165</v>
      </c>
      <c r="B957" t="s">
        <v>13</v>
      </c>
      <c r="C957" t="s">
        <v>79</v>
      </c>
      <c r="D957" t="s">
        <v>148</v>
      </c>
      <c r="E957" t="s">
        <v>151</v>
      </c>
      <c r="F957" t="s">
        <v>175</v>
      </c>
      <c r="G957">
        <v>12</v>
      </c>
    </row>
    <row r="958" spans="1:7" x14ac:dyDescent="0.35">
      <c r="A958" t="s">
        <v>165</v>
      </c>
      <c r="B958" t="s">
        <v>14</v>
      </c>
      <c r="C958" t="s">
        <v>80</v>
      </c>
      <c r="D958" t="s">
        <v>148</v>
      </c>
      <c r="E958" t="s">
        <v>153</v>
      </c>
      <c r="F958" t="s">
        <v>61</v>
      </c>
      <c r="G958">
        <v>5</v>
      </c>
    </row>
    <row r="959" spans="1:7" x14ac:dyDescent="0.35">
      <c r="A959" t="s">
        <v>165</v>
      </c>
      <c r="B959" t="s">
        <v>14</v>
      </c>
      <c r="C959" t="s">
        <v>80</v>
      </c>
      <c r="D959" t="s">
        <v>148</v>
      </c>
      <c r="E959" t="s">
        <v>153</v>
      </c>
      <c r="F959" t="s">
        <v>175</v>
      </c>
      <c r="G959">
        <v>27</v>
      </c>
    </row>
    <row r="960" spans="1:7" x14ac:dyDescent="0.35">
      <c r="A960" t="s">
        <v>165</v>
      </c>
      <c r="B960" t="s">
        <v>63</v>
      </c>
      <c r="C960" t="s">
        <v>81</v>
      </c>
      <c r="D960" t="s">
        <v>148</v>
      </c>
      <c r="E960" t="s">
        <v>151</v>
      </c>
      <c r="F960" t="s">
        <v>61</v>
      </c>
      <c r="G960">
        <v>3</v>
      </c>
    </row>
    <row r="961" spans="1:7" x14ac:dyDescent="0.35">
      <c r="A961" t="s">
        <v>165</v>
      </c>
      <c r="B961" t="s">
        <v>63</v>
      </c>
      <c r="C961" t="s">
        <v>81</v>
      </c>
      <c r="D961" t="s">
        <v>148</v>
      </c>
      <c r="E961" t="s">
        <v>151</v>
      </c>
      <c r="F961" t="s">
        <v>175</v>
      </c>
      <c r="G961">
        <v>19</v>
      </c>
    </row>
    <row r="962" spans="1:7" x14ac:dyDescent="0.35">
      <c r="A962" t="s">
        <v>165</v>
      </c>
      <c r="B962" t="s">
        <v>15</v>
      </c>
      <c r="C962" t="s">
        <v>82</v>
      </c>
      <c r="D962" t="s">
        <v>148</v>
      </c>
      <c r="E962" t="s">
        <v>153</v>
      </c>
      <c r="F962" t="s">
        <v>175</v>
      </c>
      <c r="G962">
        <v>12</v>
      </c>
    </row>
    <row r="963" spans="1:7" x14ac:dyDescent="0.35">
      <c r="A963" t="s">
        <v>165</v>
      </c>
      <c r="B963" t="s">
        <v>16</v>
      </c>
      <c r="C963" t="s">
        <v>83</v>
      </c>
      <c r="D963" t="s">
        <v>148</v>
      </c>
      <c r="E963" t="s">
        <v>151</v>
      </c>
      <c r="F963" t="s">
        <v>61</v>
      </c>
      <c r="G963">
        <v>5</v>
      </c>
    </row>
    <row r="964" spans="1:7" x14ac:dyDescent="0.35">
      <c r="A964" t="s">
        <v>165</v>
      </c>
      <c r="B964" t="s">
        <v>16</v>
      </c>
      <c r="C964" t="s">
        <v>83</v>
      </c>
      <c r="D964" t="s">
        <v>148</v>
      </c>
      <c r="E964" t="s">
        <v>151</v>
      </c>
      <c r="F964" t="s">
        <v>175</v>
      </c>
      <c r="G964">
        <v>16</v>
      </c>
    </row>
    <row r="965" spans="1:7" x14ac:dyDescent="0.35">
      <c r="A965" t="s">
        <v>165</v>
      </c>
      <c r="B965" t="s">
        <v>17</v>
      </c>
      <c r="C965" t="s">
        <v>84</v>
      </c>
      <c r="D965" t="s">
        <v>148</v>
      </c>
      <c r="E965" t="s">
        <v>151</v>
      </c>
      <c r="F965" t="s">
        <v>61</v>
      </c>
      <c r="G965">
        <v>1</v>
      </c>
    </row>
    <row r="966" spans="1:7" x14ac:dyDescent="0.35">
      <c r="A966" t="s">
        <v>165</v>
      </c>
      <c r="B966" t="s">
        <v>17</v>
      </c>
      <c r="C966" t="s">
        <v>84</v>
      </c>
      <c r="D966" t="s">
        <v>148</v>
      </c>
      <c r="E966" t="s">
        <v>151</v>
      </c>
      <c r="F966" t="s">
        <v>175</v>
      </c>
      <c r="G966">
        <v>32</v>
      </c>
    </row>
    <row r="967" spans="1:7" x14ac:dyDescent="0.35">
      <c r="A967" t="s">
        <v>165</v>
      </c>
      <c r="B967" t="s">
        <v>18</v>
      </c>
      <c r="C967" t="s">
        <v>85</v>
      </c>
      <c r="D967" t="s">
        <v>148</v>
      </c>
      <c r="E967" t="s">
        <v>151</v>
      </c>
      <c r="F967" t="s">
        <v>61</v>
      </c>
      <c r="G967">
        <v>2</v>
      </c>
    </row>
    <row r="968" spans="1:7" x14ac:dyDescent="0.35">
      <c r="A968" t="s">
        <v>165</v>
      </c>
      <c r="B968" t="s">
        <v>18</v>
      </c>
      <c r="C968" t="s">
        <v>85</v>
      </c>
      <c r="D968" t="s">
        <v>148</v>
      </c>
      <c r="E968" t="s">
        <v>151</v>
      </c>
      <c r="F968" t="s">
        <v>175</v>
      </c>
      <c r="G968">
        <v>12</v>
      </c>
    </row>
    <row r="969" spans="1:7" x14ac:dyDescent="0.35">
      <c r="A969" t="s">
        <v>165</v>
      </c>
      <c r="B969" t="s">
        <v>19</v>
      </c>
      <c r="C969" t="s">
        <v>86</v>
      </c>
      <c r="D969" t="s">
        <v>49</v>
      </c>
      <c r="E969" t="s">
        <v>149</v>
      </c>
      <c r="F969" t="s">
        <v>61</v>
      </c>
      <c r="G969">
        <v>14</v>
      </c>
    </row>
    <row r="970" spans="1:7" x14ac:dyDescent="0.35">
      <c r="A970" t="s">
        <v>165</v>
      </c>
      <c r="B970" t="s">
        <v>19</v>
      </c>
      <c r="C970" t="s">
        <v>86</v>
      </c>
      <c r="D970" t="s">
        <v>49</v>
      </c>
      <c r="E970" t="s">
        <v>149</v>
      </c>
      <c r="F970" t="s">
        <v>175</v>
      </c>
      <c r="G970">
        <v>155</v>
      </c>
    </row>
    <row r="971" spans="1:7" x14ac:dyDescent="0.35">
      <c r="A971" t="s">
        <v>165</v>
      </c>
      <c r="B971" t="s">
        <v>20</v>
      </c>
      <c r="C971" t="s">
        <v>87</v>
      </c>
      <c r="D971" t="s">
        <v>49</v>
      </c>
      <c r="E971" t="s">
        <v>149</v>
      </c>
      <c r="F971" t="s">
        <v>61</v>
      </c>
      <c r="G971">
        <v>1</v>
      </c>
    </row>
    <row r="972" spans="1:7" x14ac:dyDescent="0.35">
      <c r="A972" t="s">
        <v>165</v>
      </c>
      <c r="B972" t="s">
        <v>20</v>
      </c>
      <c r="C972" t="s">
        <v>87</v>
      </c>
      <c r="D972" t="s">
        <v>49</v>
      </c>
      <c r="E972" t="s">
        <v>149</v>
      </c>
      <c r="F972" t="s">
        <v>175</v>
      </c>
      <c r="G972">
        <v>74</v>
      </c>
    </row>
    <row r="973" spans="1:7" x14ac:dyDescent="0.35">
      <c r="A973" t="s">
        <v>165</v>
      </c>
      <c r="B973" t="s">
        <v>131</v>
      </c>
      <c r="C973" t="s">
        <v>132</v>
      </c>
      <c r="D973" t="s">
        <v>148</v>
      </c>
      <c r="E973" t="s">
        <v>151</v>
      </c>
      <c r="F973" t="s">
        <v>61</v>
      </c>
      <c r="G973">
        <v>2</v>
      </c>
    </row>
    <row r="974" spans="1:7" x14ac:dyDescent="0.35">
      <c r="A974" t="s">
        <v>165</v>
      </c>
      <c r="B974" t="s">
        <v>131</v>
      </c>
      <c r="C974" t="s">
        <v>132</v>
      </c>
      <c r="D974" t="s">
        <v>148</v>
      </c>
      <c r="E974" t="s">
        <v>151</v>
      </c>
      <c r="F974" t="s">
        <v>175</v>
      </c>
      <c r="G974">
        <v>22</v>
      </c>
    </row>
    <row r="975" spans="1:7" x14ac:dyDescent="0.35">
      <c r="A975" t="s">
        <v>165</v>
      </c>
      <c r="B975" t="s">
        <v>22</v>
      </c>
      <c r="C975" t="s">
        <v>88</v>
      </c>
      <c r="D975" t="s">
        <v>148</v>
      </c>
      <c r="E975" t="s">
        <v>151</v>
      </c>
      <c r="F975" t="s">
        <v>61</v>
      </c>
      <c r="G975">
        <v>2</v>
      </c>
    </row>
    <row r="976" spans="1:7" x14ac:dyDescent="0.35">
      <c r="A976" t="s">
        <v>165</v>
      </c>
      <c r="B976" t="s">
        <v>22</v>
      </c>
      <c r="C976" t="s">
        <v>88</v>
      </c>
      <c r="D976" t="s">
        <v>148</v>
      </c>
      <c r="E976" t="s">
        <v>151</v>
      </c>
      <c r="F976" t="s">
        <v>175</v>
      </c>
      <c r="G976">
        <v>8</v>
      </c>
    </row>
    <row r="977" spans="1:7" x14ac:dyDescent="0.35">
      <c r="A977" t="s">
        <v>165</v>
      </c>
      <c r="B977" t="s">
        <v>23</v>
      </c>
      <c r="C977" t="s">
        <v>89</v>
      </c>
      <c r="D977" t="s">
        <v>148</v>
      </c>
      <c r="E977" t="s">
        <v>149</v>
      </c>
      <c r="F977" t="s">
        <v>175</v>
      </c>
      <c r="G977">
        <v>24</v>
      </c>
    </row>
    <row r="978" spans="1:7" x14ac:dyDescent="0.35">
      <c r="A978" t="s">
        <v>165</v>
      </c>
      <c r="B978" t="s">
        <v>24</v>
      </c>
      <c r="C978" t="s">
        <v>90</v>
      </c>
      <c r="D978" t="s">
        <v>148</v>
      </c>
      <c r="E978" t="s">
        <v>151</v>
      </c>
      <c r="F978" t="s">
        <v>61</v>
      </c>
      <c r="G978">
        <v>6</v>
      </c>
    </row>
    <row r="979" spans="1:7" x14ac:dyDescent="0.35">
      <c r="A979" t="s">
        <v>165</v>
      </c>
      <c r="B979" t="s">
        <v>24</v>
      </c>
      <c r="C979" t="s">
        <v>90</v>
      </c>
      <c r="D979" t="s">
        <v>148</v>
      </c>
      <c r="E979" t="s">
        <v>151</v>
      </c>
      <c r="F979" t="s">
        <v>175</v>
      </c>
      <c r="G979">
        <v>17</v>
      </c>
    </row>
    <row r="980" spans="1:7" x14ac:dyDescent="0.35">
      <c r="A980" t="s">
        <v>165</v>
      </c>
      <c r="B980" t="s">
        <v>25</v>
      </c>
      <c r="C980" t="s">
        <v>92</v>
      </c>
      <c r="D980" t="s">
        <v>148</v>
      </c>
      <c r="E980" t="s">
        <v>153</v>
      </c>
      <c r="F980" t="s">
        <v>175</v>
      </c>
      <c r="G980">
        <v>2</v>
      </c>
    </row>
    <row r="981" spans="1:7" x14ac:dyDescent="0.35">
      <c r="A981" t="s">
        <v>165</v>
      </c>
      <c r="B981" t="s">
        <v>26</v>
      </c>
      <c r="C981" t="s">
        <v>93</v>
      </c>
      <c r="D981" t="s">
        <v>148</v>
      </c>
      <c r="E981" t="s">
        <v>151</v>
      </c>
      <c r="F981" t="s">
        <v>175</v>
      </c>
      <c r="G981">
        <v>23</v>
      </c>
    </row>
    <row r="982" spans="1:7" x14ac:dyDescent="0.35">
      <c r="A982" t="s">
        <v>165</v>
      </c>
      <c r="B982" t="s">
        <v>27</v>
      </c>
      <c r="C982" t="s">
        <v>94</v>
      </c>
      <c r="D982" t="s">
        <v>148</v>
      </c>
      <c r="E982" t="s">
        <v>149</v>
      </c>
      <c r="F982" t="s">
        <v>61</v>
      </c>
      <c r="G982">
        <v>3</v>
      </c>
    </row>
    <row r="983" spans="1:7" x14ac:dyDescent="0.35">
      <c r="A983" t="s">
        <v>165</v>
      </c>
      <c r="B983" t="s">
        <v>27</v>
      </c>
      <c r="C983" t="s">
        <v>94</v>
      </c>
      <c r="D983" t="s">
        <v>148</v>
      </c>
      <c r="E983" t="s">
        <v>149</v>
      </c>
      <c r="F983" t="s">
        <v>175</v>
      </c>
      <c r="G983">
        <v>33</v>
      </c>
    </row>
    <row r="984" spans="1:7" x14ac:dyDescent="0.35">
      <c r="A984" t="s">
        <v>165</v>
      </c>
      <c r="B984" t="s">
        <v>28</v>
      </c>
      <c r="C984" t="s">
        <v>95</v>
      </c>
      <c r="D984" t="s">
        <v>148</v>
      </c>
      <c r="E984" t="s">
        <v>151</v>
      </c>
      <c r="F984" t="s">
        <v>175</v>
      </c>
      <c r="G984">
        <v>11</v>
      </c>
    </row>
    <row r="985" spans="1:7" x14ac:dyDescent="0.35">
      <c r="A985" t="s">
        <v>165</v>
      </c>
      <c r="B985" t="s">
        <v>29</v>
      </c>
      <c r="C985" t="s">
        <v>96</v>
      </c>
      <c r="D985" t="s">
        <v>148</v>
      </c>
      <c r="E985" t="s">
        <v>153</v>
      </c>
      <c r="F985" t="s">
        <v>61</v>
      </c>
      <c r="G985">
        <v>1</v>
      </c>
    </row>
    <row r="986" spans="1:7" x14ac:dyDescent="0.35">
      <c r="A986" t="s">
        <v>165</v>
      </c>
      <c r="B986" t="s">
        <v>29</v>
      </c>
      <c r="C986" t="s">
        <v>96</v>
      </c>
      <c r="D986" t="s">
        <v>148</v>
      </c>
      <c r="E986" t="s">
        <v>153</v>
      </c>
      <c r="F986" t="s">
        <v>175</v>
      </c>
      <c r="G986">
        <v>6</v>
      </c>
    </row>
    <row r="987" spans="1:7" x14ac:dyDescent="0.35">
      <c r="A987" t="s">
        <v>165</v>
      </c>
      <c r="B987" t="s">
        <v>30</v>
      </c>
      <c r="C987" t="s">
        <v>97</v>
      </c>
      <c r="D987" t="s">
        <v>49</v>
      </c>
      <c r="E987" t="s">
        <v>149</v>
      </c>
      <c r="F987" t="s">
        <v>61</v>
      </c>
      <c r="G987">
        <v>12</v>
      </c>
    </row>
    <row r="988" spans="1:7" x14ac:dyDescent="0.35">
      <c r="A988" t="s">
        <v>165</v>
      </c>
      <c r="B988" t="s">
        <v>30</v>
      </c>
      <c r="C988" t="s">
        <v>97</v>
      </c>
      <c r="D988" t="s">
        <v>49</v>
      </c>
      <c r="E988" t="s">
        <v>149</v>
      </c>
      <c r="F988" t="s">
        <v>175</v>
      </c>
      <c r="G988">
        <v>25</v>
      </c>
    </row>
    <row r="989" spans="1:7" x14ac:dyDescent="0.35">
      <c r="A989" t="s">
        <v>165</v>
      </c>
      <c r="B989" t="s">
        <v>31</v>
      </c>
      <c r="C989" t="s">
        <v>98</v>
      </c>
      <c r="D989" t="s">
        <v>148</v>
      </c>
      <c r="E989" t="s">
        <v>153</v>
      </c>
      <c r="F989" t="s">
        <v>61</v>
      </c>
      <c r="G989">
        <v>5</v>
      </c>
    </row>
    <row r="990" spans="1:7" x14ac:dyDescent="0.35">
      <c r="A990" t="s">
        <v>165</v>
      </c>
      <c r="B990" t="s">
        <v>31</v>
      </c>
      <c r="C990" t="s">
        <v>98</v>
      </c>
      <c r="D990" t="s">
        <v>148</v>
      </c>
      <c r="E990" t="s">
        <v>153</v>
      </c>
      <c r="F990" t="s">
        <v>175</v>
      </c>
      <c r="G990">
        <v>10</v>
      </c>
    </row>
    <row r="991" spans="1:7" x14ac:dyDescent="0.35">
      <c r="A991" t="s">
        <v>165</v>
      </c>
      <c r="B991" t="s">
        <v>33</v>
      </c>
      <c r="C991" t="s">
        <v>99</v>
      </c>
      <c r="D991" t="s">
        <v>148</v>
      </c>
      <c r="E991" t="s">
        <v>153</v>
      </c>
      <c r="F991" t="s">
        <v>61</v>
      </c>
      <c r="G991">
        <v>5</v>
      </c>
    </row>
    <row r="992" spans="1:7" x14ac:dyDescent="0.35">
      <c r="A992" t="s">
        <v>165</v>
      </c>
      <c r="B992" t="s">
        <v>33</v>
      </c>
      <c r="C992" t="s">
        <v>99</v>
      </c>
      <c r="D992" t="s">
        <v>148</v>
      </c>
      <c r="E992" t="s">
        <v>153</v>
      </c>
      <c r="F992" t="s">
        <v>175</v>
      </c>
      <c r="G992">
        <v>11</v>
      </c>
    </row>
    <row r="993" spans="1:7" x14ac:dyDescent="0.35">
      <c r="A993" t="s">
        <v>165</v>
      </c>
      <c r="B993" t="s">
        <v>34</v>
      </c>
      <c r="C993" t="s">
        <v>100</v>
      </c>
      <c r="D993" t="s">
        <v>148</v>
      </c>
      <c r="E993" t="s">
        <v>151</v>
      </c>
      <c r="F993" t="s">
        <v>175</v>
      </c>
      <c r="G993">
        <v>11</v>
      </c>
    </row>
    <row r="994" spans="1:7" x14ac:dyDescent="0.35">
      <c r="A994" t="s">
        <v>165</v>
      </c>
      <c r="B994" t="s">
        <v>35</v>
      </c>
      <c r="C994" t="s">
        <v>101</v>
      </c>
      <c r="D994" t="s">
        <v>148</v>
      </c>
      <c r="E994" t="s">
        <v>153</v>
      </c>
      <c r="F994" t="s">
        <v>61</v>
      </c>
      <c r="G994">
        <v>2</v>
      </c>
    </row>
    <row r="995" spans="1:7" x14ac:dyDescent="0.35">
      <c r="A995" t="s">
        <v>165</v>
      </c>
      <c r="B995" t="s">
        <v>35</v>
      </c>
      <c r="C995" t="s">
        <v>101</v>
      </c>
      <c r="D995" t="s">
        <v>148</v>
      </c>
      <c r="E995" t="s">
        <v>153</v>
      </c>
      <c r="F995" t="s">
        <v>175</v>
      </c>
      <c r="G995">
        <v>5</v>
      </c>
    </row>
    <row r="996" spans="1:7" x14ac:dyDescent="0.35">
      <c r="A996" t="s">
        <v>165</v>
      </c>
      <c r="B996" t="s">
        <v>36</v>
      </c>
      <c r="C996" t="s">
        <v>102</v>
      </c>
      <c r="D996" t="s">
        <v>148</v>
      </c>
      <c r="E996" t="s">
        <v>149</v>
      </c>
      <c r="F996" t="s">
        <v>61</v>
      </c>
      <c r="G996">
        <v>1</v>
      </c>
    </row>
    <row r="997" spans="1:7" x14ac:dyDescent="0.35">
      <c r="A997" t="s">
        <v>165</v>
      </c>
      <c r="B997" t="s">
        <v>36</v>
      </c>
      <c r="C997" t="s">
        <v>102</v>
      </c>
      <c r="D997" t="s">
        <v>148</v>
      </c>
      <c r="E997" t="s">
        <v>149</v>
      </c>
      <c r="F997" t="s">
        <v>175</v>
      </c>
      <c r="G997">
        <v>30</v>
      </c>
    </row>
    <row r="998" spans="1:7" x14ac:dyDescent="0.35">
      <c r="A998" t="s">
        <v>165</v>
      </c>
      <c r="B998" t="s">
        <v>37</v>
      </c>
      <c r="C998" t="s">
        <v>103</v>
      </c>
      <c r="D998" t="s">
        <v>148</v>
      </c>
      <c r="E998" t="s">
        <v>153</v>
      </c>
      <c r="F998" t="s">
        <v>61</v>
      </c>
      <c r="G998">
        <v>5</v>
      </c>
    </row>
    <row r="999" spans="1:7" x14ac:dyDescent="0.35">
      <c r="A999" t="s">
        <v>165</v>
      </c>
      <c r="B999" t="s">
        <v>37</v>
      </c>
      <c r="C999" t="s">
        <v>103</v>
      </c>
      <c r="D999" t="s">
        <v>148</v>
      </c>
      <c r="E999" t="s">
        <v>153</v>
      </c>
      <c r="F999" t="s">
        <v>175</v>
      </c>
      <c r="G999">
        <v>12</v>
      </c>
    </row>
    <row r="1000" spans="1:7" x14ac:dyDescent="0.35">
      <c r="A1000" t="s">
        <v>165</v>
      </c>
      <c r="B1000" t="s">
        <v>38</v>
      </c>
      <c r="C1000" t="s">
        <v>104</v>
      </c>
      <c r="D1000" t="s">
        <v>148</v>
      </c>
      <c r="E1000" t="s">
        <v>153</v>
      </c>
      <c r="F1000" t="s">
        <v>61</v>
      </c>
      <c r="G1000">
        <v>2</v>
      </c>
    </row>
    <row r="1001" spans="1:7" x14ac:dyDescent="0.35">
      <c r="A1001" t="s">
        <v>165</v>
      </c>
      <c r="B1001" t="s">
        <v>38</v>
      </c>
      <c r="C1001" t="s">
        <v>104</v>
      </c>
      <c r="D1001" t="s">
        <v>148</v>
      </c>
      <c r="E1001" t="s">
        <v>153</v>
      </c>
      <c r="F1001" t="s">
        <v>175</v>
      </c>
      <c r="G1001">
        <v>12</v>
      </c>
    </row>
    <row r="1002" spans="1:7" x14ac:dyDescent="0.35">
      <c r="A1002" t="s">
        <v>165</v>
      </c>
      <c r="B1002" t="s">
        <v>39</v>
      </c>
      <c r="C1002" t="s">
        <v>105</v>
      </c>
      <c r="D1002" t="s">
        <v>49</v>
      </c>
      <c r="E1002" t="s">
        <v>149</v>
      </c>
      <c r="F1002" t="s">
        <v>61</v>
      </c>
      <c r="G1002">
        <v>1</v>
      </c>
    </row>
    <row r="1003" spans="1:7" x14ac:dyDescent="0.35">
      <c r="A1003" t="s">
        <v>165</v>
      </c>
      <c r="B1003" t="s">
        <v>39</v>
      </c>
      <c r="C1003" t="s">
        <v>105</v>
      </c>
      <c r="D1003" t="s">
        <v>49</v>
      </c>
      <c r="E1003" t="s">
        <v>149</v>
      </c>
      <c r="F1003" t="s">
        <v>175</v>
      </c>
      <c r="G1003">
        <v>30</v>
      </c>
    </row>
    <row r="1004" spans="1:7" x14ac:dyDescent="0.35">
      <c r="A1004" t="s">
        <v>165</v>
      </c>
      <c r="B1004" t="s">
        <v>40</v>
      </c>
      <c r="C1004" t="s">
        <v>106</v>
      </c>
      <c r="D1004" t="s">
        <v>148</v>
      </c>
      <c r="E1004" t="s">
        <v>151</v>
      </c>
      <c r="F1004" t="s">
        <v>61</v>
      </c>
      <c r="G1004">
        <v>1</v>
      </c>
    </row>
    <row r="1005" spans="1:7" x14ac:dyDescent="0.35">
      <c r="A1005" t="s">
        <v>165</v>
      </c>
      <c r="B1005" t="s">
        <v>40</v>
      </c>
      <c r="C1005" t="s">
        <v>106</v>
      </c>
      <c r="D1005" t="s">
        <v>148</v>
      </c>
      <c r="E1005" t="s">
        <v>151</v>
      </c>
      <c r="F1005" t="s">
        <v>175</v>
      </c>
      <c r="G1005">
        <v>20</v>
      </c>
    </row>
    <row r="1006" spans="1:7" x14ac:dyDescent="0.35">
      <c r="A1006" t="s">
        <v>165</v>
      </c>
      <c r="B1006" t="s">
        <v>41</v>
      </c>
      <c r="C1006" t="s">
        <v>107</v>
      </c>
      <c r="D1006" t="s">
        <v>148</v>
      </c>
      <c r="E1006" t="s">
        <v>153</v>
      </c>
      <c r="F1006" t="s">
        <v>61</v>
      </c>
      <c r="G1006">
        <v>1</v>
      </c>
    </row>
    <row r="1007" spans="1:7" x14ac:dyDescent="0.35">
      <c r="A1007" t="s">
        <v>165</v>
      </c>
      <c r="B1007" t="s">
        <v>41</v>
      </c>
      <c r="C1007" t="s">
        <v>107</v>
      </c>
      <c r="D1007" t="s">
        <v>148</v>
      </c>
      <c r="E1007" t="s">
        <v>153</v>
      </c>
      <c r="F1007" t="s">
        <v>175</v>
      </c>
      <c r="G1007">
        <v>7</v>
      </c>
    </row>
    <row r="1008" spans="1:7" x14ac:dyDescent="0.35">
      <c r="A1008" t="s">
        <v>165</v>
      </c>
      <c r="B1008" t="s">
        <v>42</v>
      </c>
      <c r="C1008" t="s">
        <v>108</v>
      </c>
      <c r="D1008" t="s">
        <v>148</v>
      </c>
      <c r="E1008" t="s">
        <v>149</v>
      </c>
      <c r="F1008" t="s">
        <v>175</v>
      </c>
      <c r="G1008">
        <v>20</v>
      </c>
    </row>
    <row r="1009" spans="1:7" x14ac:dyDescent="0.35">
      <c r="A1009" t="s">
        <v>165</v>
      </c>
      <c r="B1009" t="s">
        <v>43</v>
      </c>
      <c r="C1009" t="s">
        <v>109</v>
      </c>
      <c r="D1009" t="s">
        <v>49</v>
      </c>
      <c r="E1009" t="s">
        <v>149</v>
      </c>
      <c r="F1009" t="s">
        <v>61</v>
      </c>
      <c r="G1009">
        <v>1</v>
      </c>
    </row>
    <row r="1010" spans="1:7" x14ac:dyDescent="0.35">
      <c r="A1010" t="s">
        <v>165</v>
      </c>
      <c r="B1010" t="s">
        <v>43</v>
      </c>
      <c r="C1010" t="s">
        <v>109</v>
      </c>
      <c r="D1010" t="s">
        <v>49</v>
      </c>
      <c r="E1010" t="s">
        <v>149</v>
      </c>
      <c r="F1010" t="s">
        <v>175</v>
      </c>
      <c r="G1010">
        <v>43</v>
      </c>
    </row>
    <row r="1011" spans="1:7" x14ac:dyDescent="0.35">
      <c r="A1011" t="s">
        <v>165</v>
      </c>
      <c r="B1011" t="s">
        <v>44</v>
      </c>
      <c r="C1011" t="s">
        <v>110</v>
      </c>
      <c r="D1011" t="s">
        <v>148</v>
      </c>
      <c r="E1011" t="s">
        <v>151</v>
      </c>
      <c r="F1011" t="s">
        <v>61</v>
      </c>
      <c r="G1011">
        <v>2</v>
      </c>
    </row>
    <row r="1012" spans="1:7" x14ac:dyDescent="0.35">
      <c r="A1012" t="s">
        <v>165</v>
      </c>
      <c r="B1012" t="s">
        <v>44</v>
      </c>
      <c r="C1012" t="s">
        <v>110</v>
      </c>
      <c r="D1012" t="s">
        <v>148</v>
      </c>
      <c r="E1012" t="s">
        <v>151</v>
      </c>
      <c r="F1012" t="s">
        <v>175</v>
      </c>
      <c r="G1012">
        <v>8</v>
      </c>
    </row>
    <row r="1013" spans="1:7" x14ac:dyDescent="0.35">
      <c r="A1013" t="s">
        <v>165</v>
      </c>
      <c r="B1013" t="s">
        <v>45</v>
      </c>
      <c r="C1013" t="s">
        <v>111</v>
      </c>
      <c r="D1013" t="s">
        <v>49</v>
      </c>
      <c r="E1013" t="s">
        <v>149</v>
      </c>
      <c r="F1013" t="s">
        <v>61</v>
      </c>
      <c r="G1013">
        <v>5</v>
      </c>
    </row>
    <row r="1014" spans="1:7" x14ac:dyDescent="0.35">
      <c r="A1014" t="s">
        <v>165</v>
      </c>
      <c r="B1014" t="s">
        <v>45</v>
      </c>
      <c r="C1014" t="s">
        <v>111</v>
      </c>
      <c r="D1014" t="s">
        <v>49</v>
      </c>
      <c r="E1014" t="s">
        <v>149</v>
      </c>
      <c r="F1014" t="s">
        <v>175</v>
      </c>
      <c r="G1014">
        <v>59</v>
      </c>
    </row>
    <row r="1015" spans="1:7" x14ac:dyDescent="0.35">
      <c r="A1015" t="s">
        <v>165</v>
      </c>
      <c r="B1015" t="s">
        <v>46</v>
      </c>
      <c r="C1015" t="s">
        <v>112</v>
      </c>
      <c r="D1015" t="s">
        <v>148</v>
      </c>
      <c r="E1015" t="s">
        <v>151</v>
      </c>
      <c r="F1015" t="s">
        <v>175</v>
      </c>
      <c r="G1015">
        <v>6</v>
      </c>
    </row>
    <row r="1016" spans="1:7" x14ac:dyDescent="0.35">
      <c r="A1016" t="s">
        <v>165</v>
      </c>
      <c r="B1016" t="s">
        <v>47</v>
      </c>
      <c r="C1016" t="s">
        <v>113</v>
      </c>
      <c r="D1016" t="s">
        <v>49</v>
      </c>
      <c r="E1016" t="s">
        <v>149</v>
      </c>
      <c r="F1016" t="s">
        <v>61</v>
      </c>
      <c r="G1016">
        <v>7</v>
      </c>
    </row>
    <row r="1017" spans="1:7" x14ac:dyDescent="0.35">
      <c r="A1017" t="s">
        <v>165</v>
      </c>
      <c r="B1017" t="s">
        <v>47</v>
      </c>
      <c r="C1017" t="s">
        <v>113</v>
      </c>
      <c r="D1017" t="s">
        <v>49</v>
      </c>
      <c r="E1017" t="s">
        <v>149</v>
      </c>
      <c r="F1017" t="s">
        <v>175</v>
      </c>
      <c r="G1017">
        <v>75</v>
      </c>
    </row>
    <row r="1018" spans="1:7" x14ac:dyDescent="0.35">
      <c r="A1018" t="s">
        <v>166</v>
      </c>
      <c r="B1018" t="s">
        <v>4</v>
      </c>
      <c r="C1018" t="s">
        <v>70</v>
      </c>
      <c r="D1018" t="s">
        <v>148</v>
      </c>
      <c r="E1018" t="s">
        <v>149</v>
      </c>
      <c r="F1018" t="s">
        <v>61</v>
      </c>
      <c r="G1018">
        <v>2</v>
      </c>
    </row>
    <row r="1019" spans="1:7" x14ac:dyDescent="0.35">
      <c r="A1019" t="s">
        <v>166</v>
      </c>
      <c r="B1019" t="s">
        <v>4</v>
      </c>
      <c r="C1019" t="s">
        <v>70</v>
      </c>
      <c r="D1019" t="s">
        <v>148</v>
      </c>
      <c r="E1019" t="s">
        <v>149</v>
      </c>
      <c r="F1019" t="s">
        <v>175</v>
      </c>
      <c r="G1019">
        <v>26</v>
      </c>
    </row>
    <row r="1020" spans="1:7" x14ac:dyDescent="0.35">
      <c r="A1020" t="s">
        <v>166</v>
      </c>
      <c r="B1020" t="s">
        <v>5</v>
      </c>
      <c r="C1020" t="s">
        <v>71</v>
      </c>
      <c r="D1020" t="s">
        <v>148</v>
      </c>
      <c r="E1020" t="s">
        <v>151</v>
      </c>
      <c r="F1020" t="s">
        <v>61</v>
      </c>
      <c r="G1020">
        <v>1</v>
      </c>
    </row>
    <row r="1021" spans="1:7" x14ac:dyDescent="0.35">
      <c r="A1021" t="s">
        <v>166</v>
      </c>
      <c r="B1021" t="s">
        <v>5</v>
      </c>
      <c r="C1021" t="s">
        <v>71</v>
      </c>
      <c r="D1021" t="s">
        <v>148</v>
      </c>
      <c r="E1021" t="s">
        <v>151</v>
      </c>
      <c r="F1021" t="s">
        <v>175</v>
      </c>
      <c r="G1021">
        <v>23</v>
      </c>
    </row>
    <row r="1022" spans="1:7" x14ac:dyDescent="0.35">
      <c r="A1022" t="s">
        <v>166</v>
      </c>
      <c r="B1022" t="s">
        <v>6</v>
      </c>
      <c r="C1022" t="s">
        <v>72</v>
      </c>
      <c r="D1022" t="s">
        <v>148</v>
      </c>
      <c r="E1022" t="s">
        <v>149</v>
      </c>
      <c r="F1022" t="s">
        <v>61</v>
      </c>
      <c r="G1022">
        <v>1</v>
      </c>
    </row>
    <row r="1023" spans="1:7" x14ac:dyDescent="0.35">
      <c r="A1023" t="s">
        <v>166</v>
      </c>
      <c r="B1023" t="s">
        <v>6</v>
      </c>
      <c r="C1023" t="s">
        <v>72</v>
      </c>
      <c r="D1023" t="s">
        <v>148</v>
      </c>
      <c r="E1023" t="s">
        <v>149</v>
      </c>
      <c r="F1023" t="s">
        <v>175</v>
      </c>
      <c r="G1023">
        <v>14</v>
      </c>
    </row>
    <row r="1024" spans="1:7" x14ac:dyDescent="0.35">
      <c r="A1024" t="s">
        <v>166</v>
      </c>
      <c r="B1024" t="s">
        <v>7</v>
      </c>
      <c r="C1024" t="s">
        <v>73</v>
      </c>
      <c r="D1024" t="s">
        <v>148</v>
      </c>
      <c r="E1024" t="s">
        <v>151</v>
      </c>
      <c r="F1024" t="s">
        <v>61</v>
      </c>
      <c r="G1024">
        <v>1</v>
      </c>
    </row>
    <row r="1025" spans="1:7" x14ac:dyDescent="0.35">
      <c r="A1025" t="s">
        <v>166</v>
      </c>
      <c r="B1025" t="s">
        <v>7</v>
      </c>
      <c r="C1025" t="s">
        <v>73</v>
      </c>
      <c r="D1025" t="s">
        <v>148</v>
      </c>
      <c r="E1025" t="s">
        <v>151</v>
      </c>
      <c r="F1025" t="s">
        <v>175</v>
      </c>
      <c r="G1025">
        <v>16</v>
      </c>
    </row>
    <row r="1026" spans="1:7" x14ac:dyDescent="0.35">
      <c r="A1026" t="s">
        <v>166</v>
      </c>
      <c r="B1026" t="s">
        <v>8</v>
      </c>
      <c r="C1026" t="s">
        <v>74</v>
      </c>
      <c r="D1026" t="s">
        <v>148</v>
      </c>
      <c r="E1026" t="s">
        <v>153</v>
      </c>
      <c r="F1026" t="s">
        <v>175</v>
      </c>
      <c r="G1026">
        <v>21</v>
      </c>
    </row>
    <row r="1027" spans="1:7" x14ac:dyDescent="0.35">
      <c r="A1027" t="s">
        <v>166</v>
      </c>
      <c r="B1027" t="s">
        <v>9</v>
      </c>
      <c r="C1027" t="s">
        <v>75</v>
      </c>
      <c r="D1027" t="s">
        <v>148</v>
      </c>
      <c r="E1027" t="s">
        <v>151</v>
      </c>
      <c r="F1027" t="s">
        <v>61</v>
      </c>
      <c r="G1027">
        <v>1</v>
      </c>
    </row>
    <row r="1028" spans="1:7" x14ac:dyDescent="0.35">
      <c r="A1028" t="s">
        <v>166</v>
      </c>
      <c r="B1028" t="s">
        <v>9</v>
      </c>
      <c r="C1028" t="s">
        <v>75</v>
      </c>
      <c r="D1028" t="s">
        <v>148</v>
      </c>
      <c r="E1028" t="s">
        <v>151</v>
      </c>
      <c r="F1028" t="s">
        <v>175</v>
      </c>
      <c r="G1028">
        <v>21</v>
      </c>
    </row>
    <row r="1029" spans="1:7" x14ac:dyDescent="0.35">
      <c r="A1029" t="s">
        <v>166</v>
      </c>
      <c r="B1029" t="s">
        <v>10</v>
      </c>
      <c r="C1029" t="s">
        <v>76</v>
      </c>
      <c r="D1029" t="s">
        <v>148</v>
      </c>
      <c r="E1029" t="s">
        <v>149</v>
      </c>
      <c r="F1029" t="s">
        <v>175</v>
      </c>
      <c r="G1029">
        <v>19</v>
      </c>
    </row>
    <row r="1030" spans="1:7" x14ac:dyDescent="0.35">
      <c r="A1030" t="s">
        <v>166</v>
      </c>
      <c r="B1030" t="s">
        <v>11</v>
      </c>
      <c r="C1030" t="s">
        <v>77</v>
      </c>
      <c r="D1030" t="s">
        <v>148</v>
      </c>
      <c r="E1030" t="s">
        <v>153</v>
      </c>
      <c r="F1030" t="s">
        <v>61</v>
      </c>
      <c r="G1030">
        <v>1</v>
      </c>
    </row>
    <row r="1031" spans="1:7" x14ac:dyDescent="0.35">
      <c r="A1031" t="s">
        <v>166</v>
      </c>
      <c r="B1031" t="s">
        <v>11</v>
      </c>
      <c r="C1031" t="s">
        <v>77</v>
      </c>
      <c r="D1031" t="s">
        <v>148</v>
      </c>
      <c r="E1031" t="s">
        <v>153</v>
      </c>
      <c r="F1031" t="s">
        <v>175</v>
      </c>
      <c r="G1031">
        <v>17</v>
      </c>
    </row>
    <row r="1032" spans="1:7" x14ac:dyDescent="0.35">
      <c r="A1032" t="s">
        <v>166</v>
      </c>
      <c r="B1032" t="s">
        <v>12</v>
      </c>
      <c r="C1032" t="s">
        <v>78</v>
      </c>
      <c r="D1032" t="s">
        <v>148</v>
      </c>
      <c r="E1032" t="s">
        <v>153</v>
      </c>
      <c r="F1032" t="s">
        <v>61</v>
      </c>
      <c r="G1032">
        <v>3</v>
      </c>
    </row>
    <row r="1033" spans="1:7" x14ac:dyDescent="0.35">
      <c r="A1033" t="s">
        <v>166</v>
      </c>
      <c r="B1033" t="s">
        <v>12</v>
      </c>
      <c r="C1033" t="s">
        <v>78</v>
      </c>
      <c r="D1033" t="s">
        <v>148</v>
      </c>
      <c r="E1033" t="s">
        <v>153</v>
      </c>
      <c r="F1033" t="s">
        <v>175</v>
      </c>
      <c r="G1033">
        <v>13</v>
      </c>
    </row>
    <row r="1034" spans="1:7" x14ac:dyDescent="0.35">
      <c r="A1034" t="s">
        <v>166</v>
      </c>
      <c r="B1034" t="s">
        <v>13</v>
      </c>
      <c r="C1034" t="s">
        <v>79</v>
      </c>
      <c r="D1034" t="s">
        <v>148</v>
      </c>
      <c r="E1034" t="s">
        <v>151</v>
      </c>
      <c r="F1034" t="s">
        <v>61</v>
      </c>
      <c r="G1034">
        <v>2</v>
      </c>
    </row>
    <row r="1035" spans="1:7" x14ac:dyDescent="0.35">
      <c r="A1035" t="s">
        <v>166</v>
      </c>
      <c r="B1035" t="s">
        <v>13</v>
      </c>
      <c r="C1035" t="s">
        <v>79</v>
      </c>
      <c r="D1035" t="s">
        <v>148</v>
      </c>
      <c r="E1035" t="s">
        <v>151</v>
      </c>
      <c r="F1035" t="s">
        <v>175</v>
      </c>
      <c r="G1035">
        <v>15</v>
      </c>
    </row>
    <row r="1036" spans="1:7" x14ac:dyDescent="0.35">
      <c r="A1036" t="s">
        <v>166</v>
      </c>
      <c r="B1036" t="s">
        <v>14</v>
      </c>
      <c r="C1036" t="s">
        <v>80</v>
      </c>
      <c r="D1036" t="s">
        <v>148</v>
      </c>
      <c r="E1036" t="s">
        <v>153</v>
      </c>
      <c r="F1036" t="s">
        <v>61</v>
      </c>
      <c r="G1036">
        <v>6</v>
      </c>
    </row>
    <row r="1037" spans="1:7" x14ac:dyDescent="0.35">
      <c r="A1037" t="s">
        <v>166</v>
      </c>
      <c r="B1037" t="s">
        <v>14</v>
      </c>
      <c r="C1037" t="s">
        <v>80</v>
      </c>
      <c r="D1037" t="s">
        <v>148</v>
      </c>
      <c r="E1037" t="s">
        <v>153</v>
      </c>
      <c r="F1037" t="s">
        <v>175</v>
      </c>
      <c r="G1037">
        <v>32</v>
      </c>
    </row>
    <row r="1038" spans="1:7" x14ac:dyDescent="0.35">
      <c r="A1038" t="s">
        <v>166</v>
      </c>
      <c r="B1038" t="s">
        <v>63</v>
      </c>
      <c r="C1038" t="s">
        <v>81</v>
      </c>
      <c r="D1038" t="s">
        <v>148</v>
      </c>
      <c r="E1038" t="s">
        <v>151</v>
      </c>
      <c r="F1038" t="s">
        <v>61</v>
      </c>
      <c r="G1038">
        <v>3</v>
      </c>
    </row>
    <row r="1039" spans="1:7" x14ac:dyDescent="0.35">
      <c r="A1039" t="s">
        <v>166</v>
      </c>
      <c r="B1039" t="s">
        <v>63</v>
      </c>
      <c r="C1039" t="s">
        <v>81</v>
      </c>
      <c r="D1039" t="s">
        <v>148</v>
      </c>
      <c r="E1039" t="s">
        <v>151</v>
      </c>
      <c r="F1039" t="s">
        <v>175</v>
      </c>
      <c r="G1039">
        <v>20</v>
      </c>
    </row>
    <row r="1040" spans="1:7" x14ac:dyDescent="0.35">
      <c r="A1040" t="s">
        <v>166</v>
      </c>
      <c r="B1040" t="s">
        <v>15</v>
      </c>
      <c r="C1040" t="s">
        <v>82</v>
      </c>
      <c r="D1040" t="s">
        <v>148</v>
      </c>
      <c r="E1040" t="s">
        <v>153</v>
      </c>
      <c r="F1040" t="s">
        <v>61</v>
      </c>
      <c r="G1040">
        <v>1</v>
      </c>
    </row>
    <row r="1041" spans="1:7" x14ac:dyDescent="0.35">
      <c r="A1041" t="s">
        <v>166</v>
      </c>
      <c r="B1041" t="s">
        <v>15</v>
      </c>
      <c r="C1041" t="s">
        <v>82</v>
      </c>
      <c r="D1041" t="s">
        <v>148</v>
      </c>
      <c r="E1041" t="s">
        <v>153</v>
      </c>
      <c r="F1041" t="s">
        <v>175</v>
      </c>
      <c r="G1041">
        <v>7</v>
      </c>
    </row>
    <row r="1042" spans="1:7" x14ac:dyDescent="0.35">
      <c r="A1042" t="s">
        <v>166</v>
      </c>
      <c r="B1042" t="s">
        <v>16</v>
      </c>
      <c r="C1042" t="s">
        <v>83</v>
      </c>
      <c r="D1042" t="s">
        <v>148</v>
      </c>
      <c r="E1042" t="s">
        <v>151</v>
      </c>
      <c r="F1042" t="s">
        <v>61</v>
      </c>
      <c r="G1042">
        <v>3</v>
      </c>
    </row>
    <row r="1043" spans="1:7" x14ac:dyDescent="0.35">
      <c r="A1043" t="s">
        <v>166</v>
      </c>
      <c r="B1043" t="s">
        <v>16</v>
      </c>
      <c r="C1043" t="s">
        <v>83</v>
      </c>
      <c r="D1043" t="s">
        <v>148</v>
      </c>
      <c r="E1043" t="s">
        <v>151</v>
      </c>
      <c r="F1043" t="s">
        <v>175</v>
      </c>
      <c r="G1043">
        <v>11</v>
      </c>
    </row>
    <row r="1044" spans="1:7" x14ac:dyDescent="0.35">
      <c r="A1044" t="s">
        <v>166</v>
      </c>
      <c r="B1044" t="s">
        <v>17</v>
      </c>
      <c r="C1044" t="s">
        <v>84</v>
      </c>
      <c r="D1044" t="s">
        <v>148</v>
      </c>
      <c r="E1044" t="s">
        <v>151</v>
      </c>
      <c r="F1044" t="s">
        <v>61</v>
      </c>
      <c r="G1044">
        <v>1</v>
      </c>
    </row>
    <row r="1045" spans="1:7" x14ac:dyDescent="0.35">
      <c r="A1045" t="s">
        <v>166</v>
      </c>
      <c r="B1045" t="s">
        <v>17</v>
      </c>
      <c r="C1045" t="s">
        <v>84</v>
      </c>
      <c r="D1045" t="s">
        <v>148</v>
      </c>
      <c r="E1045" t="s">
        <v>151</v>
      </c>
      <c r="F1045" t="s">
        <v>175</v>
      </c>
      <c r="G1045">
        <v>40</v>
      </c>
    </row>
    <row r="1046" spans="1:7" x14ac:dyDescent="0.35">
      <c r="A1046" t="s">
        <v>166</v>
      </c>
      <c r="B1046" t="s">
        <v>18</v>
      </c>
      <c r="C1046" t="s">
        <v>85</v>
      </c>
      <c r="D1046" t="s">
        <v>148</v>
      </c>
      <c r="E1046" t="s">
        <v>151</v>
      </c>
      <c r="F1046" t="s">
        <v>61</v>
      </c>
      <c r="G1046">
        <v>2</v>
      </c>
    </row>
    <row r="1047" spans="1:7" x14ac:dyDescent="0.35">
      <c r="A1047" t="s">
        <v>166</v>
      </c>
      <c r="B1047" t="s">
        <v>18</v>
      </c>
      <c r="C1047" t="s">
        <v>85</v>
      </c>
      <c r="D1047" t="s">
        <v>148</v>
      </c>
      <c r="E1047" t="s">
        <v>151</v>
      </c>
      <c r="F1047" t="s">
        <v>175</v>
      </c>
      <c r="G1047">
        <v>13</v>
      </c>
    </row>
    <row r="1048" spans="1:7" x14ac:dyDescent="0.35">
      <c r="A1048" t="s">
        <v>166</v>
      </c>
      <c r="B1048" t="s">
        <v>19</v>
      </c>
      <c r="C1048" t="s">
        <v>86</v>
      </c>
      <c r="D1048" t="s">
        <v>49</v>
      </c>
      <c r="E1048" t="s">
        <v>149</v>
      </c>
      <c r="F1048" t="s">
        <v>61</v>
      </c>
      <c r="G1048">
        <v>16</v>
      </c>
    </row>
    <row r="1049" spans="1:7" x14ac:dyDescent="0.35">
      <c r="A1049" t="s">
        <v>166</v>
      </c>
      <c r="B1049" t="s">
        <v>19</v>
      </c>
      <c r="C1049" t="s">
        <v>86</v>
      </c>
      <c r="D1049" t="s">
        <v>49</v>
      </c>
      <c r="E1049" t="s">
        <v>149</v>
      </c>
      <c r="F1049" t="s">
        <v>175</v>
      </c>
      <c r="G1049">
        <v>226</v>
      </c>
    </row>
    <row r="1050" spans="1:7" x14ac:dyDescent="0.35">
      <c r="A1050" t="s">
        <v>166</v>
      </c>
      <c r="B1050" t="s">
        <v>20</v>
      </c>
      <c r="C1050" t="s">
        <v>87</v>
      </c>
      <c r="D1050" t="s">
        <v>49</v>
      </c>
      <c r="E1050" t="s">
        <v>149</v>
      </c>
      <c r="F1050" t="s">
        <v>61</v>
      </c>
      <c r="G1050">
        <v>1</v>
      </c>
    </row>
    <row r="1051" spans="1:7" x14ac:dyDescent="0.35">
      <c r="A1051" t="s">
        <v>166</v>
      </c>
      <c r="B1051" t="s">
        <v>20</v>
      </c>
      <c r="C1051" t="s">
        <v>87</v>
      </c>
      <c r="D1051" t="s">
        <v>49</v>
      </c>
      <c r="E1051" t="s">
        <v>149</v>
      </c>
      <c r="F1051" t="s">
        <v>175</v>
      </c>
      <c r="G1051">
        <v>79</v>
      </c>
    </row>
    <row r="1052" spans="1:7" x14ac:dyDescent="0.35">
      <c r="A1052" t="s">
        <v>166</v>
      </c>
      <c r="B1052" t="s">
        <v>21</v>
      </c>
      <c r="C1052" t="s">
        <v>176</v>
      </c>
      <c r="D1052" t="s">
        <v>176</v>
      </c>
      <c r="E1052" t="s">
        <v>176</v>
      </c>
      <c r="F1052" t="s">
        <v>61</v>
      </c>
      <c r="G1052">
        <v>8</v>
      </c>
    </row>
    <row r="1053" spans="1:7" x14ac:dyDescent="0.35">
      <c r="A1053" t="s">
        <v>166</v>
      </c>
      <c r="B1053" t="s">
        <v>21</v>
      </c>
      <c r="C1053" t="s">
        <v>176</v>
      </c>
      <c r="D1053" t="s">
        <v>176</v>
      </c>
      <c r="E1053" t="s">
        <v>176</v>
      </c>
      <c r="F1053" t="s">
        <v>175</v>
      </c>
      <c r="G1053">
        <v>41</v>
      </c>
    </row>
    <row r="1054" spans="1:7" x14ac:dyDescent="0.35">
      <c r="A1054" t="s">
        <v>166</v>
      </c>
      <c r="B1054" t="s">
        <v>22</v>
      </c>
      <c r="C1054" t="s">
        <v>88</v>
      </c>
      <c r="D1054" t="s">
        <v>148</v>
      </c>
      <c r="E1054" t="s">
        <v>151</v>
      </c>
      <c r="F1054" t="s">
        <v>61</v>
      </c>
      <c r="G1054">
        <v>1</v>
      </c>
    </row>
    <row r="1055" spans="1:7" x14ac:dyDescent="0.35">
      <c r="A1055" t="s">
        <v>166</v>
      </c>
      <c r="B1055" t="s">
        <v>22</v>
      </c>
      <c r="C1055" t="s">
        <v>88</v>
      </c>
      <c r="D1055" t="s">
        <v>148</v>
      </c>
      <c r="E1055" t="s">
        <v>151</v>
      </c>
      <c r="F1055" t="s">
        <v>175</v>
      </c>
      <c r="G1055">
        <v>15</v>
      </c>
    </row>
    <row r="1056" spans="1:7" x14ac:dyDescent="0.35">
      <c r="A1056" t="s">
        <v>166</v>
      </c>
      <c r="B1056" t="s">
        <v>23</v>
      </c>
      <c r="C1056" t="s">
        <v>89</v>
      </c>
      <c r="D1056" t="s">
        <v>148</v>
      </c>
      <c r="E1056" t="s">
        <v>149</v>
      </c>
      <c r="F1056" t="s">
        <v>175</v>
      </c>
      <c r="G1056">
        <v>10</v>
      </c>
    </row>
    <row r="1057" spans="1:7" x14ac:dyDescent="0.35">
      <c r="A1057" t="s">
        <v>166</v>
      </c>
      <c r="B1057" t="s">
        <v>24</v>
      </c>
      <c r="C1057" t="s">
        <v>90</v>
      </c>
      <c r="D1057" t="s">
        <v>148</v>
      </c>
      <c r="E1057" t="s">
        <v>151</v>
      </c>
      <c r="F1057" t="s">
        <v>61</v>
      </c>
      <c r="G1057">
        <v>1</v>
      </c>
    </row>
    <row r="1058" spans="1:7" x14ac:dyDescent="0.35">
      <c r="A1058" t="s">
        <v>166</v>
      </c>
      <c r="B1058" t="s">
        <v>26</v>
      </c>
      <c r="C1058" t="s">
        <v>93</v>
      </c>
      <c r="D1058" t="s">
        <v>148</v>
      </c>
      <c r="E1058" t="s">
        <v>151</v>
      </c>
      <c r="F1058" t="s">
        <v>61</v>
      </c>
      <c r="G1058">
        <v>1</v>
      </c>
    </row>
    <row r="1059" spans="1:7" x14ac:dyDescent="0.35">
      <c r="A1059" t="s">
        <v>166</v>
      </c>
      <c r="B1059" t="s">
        <v>26</v>
      </c>
      <c r="C1059" t="s">
        <v>93</v>
      </c>
      <c r="D1059" t="s">
        <v>148</v>
      </c>
      <c r="E1059" t="s">
        <v>151</v>
      </c>
      <c r="F1059" t="s">
        <v>175</v>
      </c>
      <c r="G1059">
        <v>36</v>
      </c>
    </row>
    <row r="1060" spans="1:7" x14ac:dyDescent="0.35">
      <c r="A1060" t="s">
        <v>166</v>
      </c>
      <c r="B1060" t="s">
        <v>27</v>
      </c>
      <c r="C1060" t="s">
        <v>94</v>
      </c>
      <c r="D1060" t="s">
        <v>148</v>
      </c>
      <c r="E1060" t="s">
        <v>149</v>
      </c>
      <c r="F1060" t="s">
        <v>61</v>
      </c>
      <c r="G1060">
        <v>4</v>
      </c>
    </row>
    <row r="1061" spans="1:7" x14ac:dyDescent="0.35">
      <c r="A1061" t="s">
        <v>166</v>
      </c>
      <c r="B1061" t="s">
        <v>27</v>
      </c>
      <c r="C1061" t="s">
        <v>94</v>
      </c>
      <c r="D1061" t="s">
        <v>148</v>
      </c>
      <c r="E1061" t="s">
        <v>149</v>
      </c>
      <c r="F1061" t="s">
        <v>175</v>
      </c>
      <c r="G1061">
        <v>61</v>
      </c>
    </row>
    <row r="1062" spans="1:7" x14ac:dyDescent="0.35">
      <c r="A1062" t="s">
        <v>166</v>
      </c>
      <c r="B1062" t="s">
        <v>28</v>
      </c>
      <c r="C1062" t="s">
        <v>95</v>
      </c>
      <c r="D1062" t="s">
        <v>148</v>
      </c>
      <c r="E1062" t="s">
        <v>151</v>
      </c>
      <c r="F1062" t="s">
        <v>175</v>
      </c>
      <c r="G1062">
        <v>19</v>
      </c>
    </row>
    <row r="1063" spans="1:7" x14ac:dyDescent="0.35">
      <c r="A1063" t="s">
        <v>166</v>
      </c>
      <c r="B1063" t="s">
        <v>29</v>
      </c>
      <c r="C1063" t="s">
        <v>96</v>
      </c>
      <c r="D1063" t="s">
        <v>148</v>
      </c>
      <c r="E1063" t="s">
        <v>153</v>
      </c>
      <c r="F1063" t="s">
        <v>61</v>
      </c>
      <c r="G1063">
        <v>1</v>
      </c>
    </row>
    <row r="1064" spans="1:7" x14ac:dyDescent="0.35">
      <c r="A1064" t="s">
        <v>166</v>
      </c>
      <c r="B1064" t="s">
        <v>29</v>
      </c>
      <c r="C1064" t="s">
        <v>96</v>
      </c>
      <c r="D1064" t="s">
        <v>148</v>
      </c>
      <c r="E1064" t="s">
        <v>153</v>
      </c>
      <c r="F1064" t="s">
        <v>175</v>
      </c>
      <c r="G1064">
        <v>9</v>
      </c>
    </row>
    <row r="1065" spans="1:7" x14ac:dyDescent="0.35">
      <c r="A1065" t="s">
        <v>166</v>
      </c>
      <c r="B1065" t="s">
        <v>30</v>
      </c>
      <c r="C1065" t="s">
        <v>97</v>
      </c>
      <c r="D1065" t="s">
        <v>49</v>
      </c>
      <c r="E1065" t="s">
        <v>149</v>
      </c>
      <c r="F1065" t="s">
        <v>175</v>
      </c>
      <c r="G1065">
        <v>30</v>
      </c>
    </row>
    <row r="1066" spans="1:7" x14ac:dyDescent="0.35">
      <c r="A1066" t="s">
        <v>166</v>
      </c>
      <c r="B1066" t="s">
        <v>31</v>
      </c>
      <c r="C1066" t="s">
        <v>98</v>
      </c>
      <c r="D1066" t="s">
        <v>148</v>
      </c>
      <c r="E1066" t="s">
        <v>153</v>
      </c>
      <c r="F1066" t="s">
        <v>61</v>
      </c>
      <c r="G1066">
        <v>5</v>
      </c>
    </row>
    <row r="1067" spans="1:7" x14ac:dyDescent="0.35">
      <c r="A1067" t="s">
        <v>166</v>
      </c>
      <c r="B1067" t="s">
        <v>31</v>
      </c>
      <c r="C1067" t="s">
        <v>98</v>
      </c>
      <c r="D1067" t="s">
        <v>148</v>
      </c>
      <c r="E1067" t="s">
        <v>153</v>
      </c>
      <c r="F1067" t="s">
        <v>175</v>
      </c>
      <c r="G1067">
        <v>11</v>
      </c>
    </row>
    <row r="1068" spans="1:7" x14ac:dyDescent="0.35">
      <c r="A1068" t="s">
        <v>166</v>
      </c>
      <c r="B1068" t="s">
        <v>33</v>
      </c>
      <c r="C1068" t="s">
        <v>99</v>
      </c>
      <c r="D1068" t="s">
        <v>148</v>
      </c>
      <c r="E1068" t="s">
        <v>153</v>
      </c>
      <c r="F1068" t="s">
        <v>61</v>
      </c>
      <c r="G1068">
        <v>4</v>
      </c>
    </row>
    <row r="1069" spans="1:7" x14ac:dyDescent="0.35">
      <c r="A1069" t="s">
        <v>166</v>
      </c>
      <c r="B1069" t="s">
        <v>33</v>
      </c>
      <c r="C1069" t="s">
        <v>99</v>
      </c>
      <c r="D1069" t="s">
        <v>148</v>
      </c>
      <c r="E1069" t="s">
        <v>153</v>
      </c>
      <c r="F1069" t="s">
        <v>175</v>
      </c>
      <c r="G1069">
        <v>11</v>
      </c>
    </row>
    <row r="1070" spans="1:7" x14ac:dyDescent="0.35">
      <c r="A1070" t="s">
        <v>166</v>
      </c>
      <c r="B1070" t="s">
        <v>34</v>
      </c>
      <c r="C1070" t="s">
        <v>100</v>
      </c>
      <c r="D1070" t="s">
        <v>148</v>
      </c>
      <c r="E1070" t="s">
        <v>151</v>
      </c>
      <c r="F1070" t="s">
        <v>61</v>
      </c>
      <c r="G1070">
        <v>2</v>
      </c>
    </row>
    <row r="1071" spans="1:7" x14ac:dyDescent="0.35">
      <c r="A1071" t="s">
        <v>166</v>
      </c>
      <c r="B1071" t="s">
        <v>34</v>
      </c>
      <c r="C1071" t="s">
        <v>100</v>
      </c>
      <c r="D1071" t="s">
        <v>148</v>
      </c>
      <c r="E1071" t="s">
        <v>151</v>
      </c>
      <c r="F1071" t="s">
        <v>175</v>
      </c>
      <c r="G1071">
        <v>18</v>
      </c>
    </row>
    <row r="1072" spans="1:7" x14ac:dyDescent="0.35">
      <c r="A1072" t="s">
        <v>166</v>
      </c>
      <c r="B1072" t="s">
        <v>35</v>
      </c>
      <c r="C1072" t="s">
        <v>101</v>
      </c>
      <c r="D1072" t="s">
        <v>148</v>
      </c>
      <c r="E1072" t="s">
        <v>153</v>
      </c>
      <c r="F1072" t="s">
        <v>175</v>
      </c>
      <c r="G1072">
        <v>9</v>
      </c>
    </row>
    <row r="1073" spans="1:7" x14ac:dyDescent="0.35">
      <c r="A1073" t="s">
        <v>166</v>
      </c>
      <c r="B1073" t="s">
        <v>36</v>
      </c>
      <c r="C1073" t="s">
        <v>102</v>
      </c>
      <c r="D1073" t="s">
        <v>148</v>
      </c>
      <c r="E1073" t="s">
        <v>149</v>
      </c>
      <c r="F1073" t="s">
        <v>175</v>
      </c>
      <c r="G1073">
        <v>29</v>
      </c>
    </row>
    <row r="1074" spans="1:7" x14ac:dyDescent="0.35">
      <c r="A1074" t="s">
        <v>166</v>
      </c>
      <c r="B1074" t="s">
        <v>37</v>
      </c>
      <c r="C1074" t="s">
        <v>103</v>
      </c>
      <c r="D1074" t="s">
        <v>148</v>
      </c>
      <c r="E1074" t="s">
        <v>153</v>
      </c>
      <c r="F1074" t="s">
        <v>175</v>
      </c>
      <c r="G1074">
        <v>8</v>
      </c>
    </row>
    <row r="1075" spans="1:7" x14ac:dyDescent="0.35">
      <c r="A1075" t="s">
        <v>166</v>
      </c>
      <c r="B1075" t="s">
        <v>38</v>
      </c>
      <c r="C1075" t="s">
        <v>104</v>
      </c>
      <c r="D1075" t="s">
        <v>148</v>
      </c>
      <c r="E1075" t="s">
        <v>153</v>
      </c>
      <c r="F1075" t="s">
        <v>61</v>
      </c>
      <c r="G1075">
        <v>1</v>
      </c>
    </row>
    <row r="1076" spans="1:7" x14ac:dyDescent="0.35">
      <c r="A1076" t="s">
        <v>166</v>
      </c>
      <c r="B1076" t="s">
        <v>38</v>
      </c>
      <c r="C1076" t="s">
        <v>104</v>
      </c>
      <c r="D1076" t="s">
        <v>148</v>
      </c>
      <c r="E1076" t="s">
        <v>153</v>
      </c>
      <c r="F1076" t="s">
        <v>175</v>
      </c>
      <c r="G1076">
        <v>9</v>
      </c>
    </row>
    <row r="1077" spans="1:7" x14ac:dyDescent="0.35">
      <c r="A1077" t="s">
        <v>166</v>
      </c>
      <c r="B1077" t="s">
        <v>39</v>
      </c>
      <c r="C1077" t="s">
        <v>105</v>
      </c>
      <c r="D1077" t="s">
        <v>49</v>
      </c>
      <c r="E1077" t="s">
        <v>149</v>
      </c>
      <c r="F1077" t="s">
        <v>175</v>
      </c>
      <c r="G1077">
        <v>40</v>
      </c>
    </row>
    <row r="1078" spans="1:7" x14ac:dyDescent="0.35">
      <c r="A1078" t="s">
        <v>166</v>
      </c>
      <c r="B1078" t="s">
        <v>40</v>
      </c>
      <c r="C1078" t="s">
        <v>106</v>
      </c>
      <c r="D1078" t="s">
        <v>148</v>
      </c>
      <c r="E1078" t="s">
        <v>151</v>
      </c>
      <c r="F1078" t="s">
        <v>61</v>
      </c>
      <c r="G1078">
        <v>3</v>
      </c>
    </row>
    <row r="1079" spans="1:7" x14ac:dyDescent="0.35">
      <c r="A1079" t="s">
        <v>166</v>
      </c>
      <c r="B1079" t="s">
        <v>40</v>
      </c>
      <c r="C1079" t="s">
        <v>106</v>
      </c>
      <c r="D1079" t="s">
        <v>148</v>
      </c>
      <c r="E1079" t="s">
        <v>151</v>
      </c>
      <c r="F1079" t="s">
        <v>175</v>
      </c>
      <c r="G1079">
        <v>26</v>
      </c>
    </row>
    <row r="1080" spans="1:7" x14ac:dyDescent="0.35">
      <c r="A1080" t="s">
        <v>166</v>
      </c>
      <c r="B1080" t="s">
        <v>41</v>
      </c>
      <c r="C1080" t="s">
        <v>107</v>
      </c>
      <c r="D1080" t="s">
        <v>148</v>
      </c>
      <c r="E1080" t="s">
        <v>153</v>
      </c>
      <c r="F1080" t="s">
        <v>175</v>
      </c>
      <c r="G1080">
        <v>16</v>
      </c>
    </row>
    <row r="1081" spans="1:7" x14ac:dyDescent="0.35">
      <c r="A1081" t="s">
        <v>166</v>
      </c>
      <c r="B1081" t="s">
        <v>42</v>
      </c>
      <c r="C1081" t="s">
        <v>108</v>
      </c>
      <c r="D1081" t="s">
        <v>148</v>
      </c>
      <c r="E1081" t="s">
        <v>149</v>
      </c>
      <c r="F1081" t="s">
        <v>61</v>
      </c>
      <c r="G1081">
        <v>1</v>
      </c>
    </row>
    <row r="1082" spans="1:7" x14ac:dyDescent="0.35">
      <c r="A1082" t="s">
        <v>166</v>
      </c>
      <c r="B1082" t="s">
        <v>42</v>
      </c>
      <c r="C1082" t="s">
        <v>108</v>
      </c>
      <c r="D1082" t="s">
        <v>148</v>
      </c>
      <c r="E1082" t="s">
        <v>149</v>
      </c>
      <c r="F1082" t="s">
        <v>175</v>
      </c>
      <c r="G1082">
        <v>17</v>
      </c>
    </row>
    <row r="1083" spans="1:7" x14ac:dyDescent="0.35">
      <c r="A1083" t="s">
        <v>166</v>
      </c>
      <c r="B1083" t="s">
        <v>43</v>
      </c>
      <c r="C1083" t="s">
        <v>109</v>
      </c>
      <c r="D1083" t="s">
        <v>49</v>
      </c>
      <c r="E1083" t="s">
        <v>149</v>
      </c>
      <c r="F1083" t="s">
        <v>175</v>
      </c>
      <c r="G1083">
        <v>44</v>
      </c>
    </row>
    <row r="1084" spans="1:7" x14ac:dyDescent="0.35">
      <c r="A1084" t="s">
        <v>166</v>
      </c>
      <c r="B1084" t="s">
        <v>44</v>
      </c>
      <c r="C1084" t="s">
        <v>110</v>
      </c>
      <c r="D1084" t="s">
        <v>148</v>
      </c>
      <c r="E1084" t="s">
        <v>151</v>
      </c>
      <c r="F1084" t="s">
        <v>61</v>
      </c>
      <c r="G1084">
        <v>1</v>
      </c>
    </row>
    <row r="1085" spans="1:7" x14ac:dyDescent="0.35">
      <c r="A1085" t="s">
        <v>166</v>
      </c>
      <c r="B1085" t="s">
        <v>44</v>
      </c>
      <c r="C1085" t="s">
        <v>110</v>
      </c>
      <c r="D1085" t="s">
        <v>148</v>
      </c>
      <c r="E1085" t="s">
        <v>151</v>
      </c>
      <c r="F1085" t="s">
        <v>175</v>
      </c>
      <c r="G1085">
        <v>9</v>
      </c>
    </row>
    <row r="1086" spans="1:7" x14ac:dyDescent="0.35">
      <c r="A1086" t="s">
        <v>166</v>
      </c>
      <c r="B1086" t="s">
        <v>45</v>
      </c>
      <c r="C1086" t="s">
        <v>111</v>
      </c>
      <c r="D1086" t="s">
        <v>49</v>
      </c>
      <c r="E1086" t="s">
        <v>149</v>
      </c>
      <c r="F1086" t="s">
        <v>175</v>
      </c>
      <c r="G1086">
        <v>64</v>
      </c>
    </row>
    <row r="1087" spans="1:7" x14ac:dyDescent="0.35">
      <c r="A1087" t="s">
        <v>166</v>
      </c>
      <c r="B1087" t="s">
        <v>46</v>
      </c>
      <c r="C1087" t="s">
        <v>112</v>
      </c>
      <c r="D1087" t="s">
        <v>148</v>
      </c>
      <c r="E1087" t="s">
        <v>151</v>
      </c>
      <c r="F1087" t="s">
        <v>61</v>
      </c>
      <c r="G1087">
        <v>1</v>
      </c>
    </row>
    <row r="1088" spans="1:7" x14ac:dyDescent="0.35">
      <c r="A1088" t="s">
        <v>166</v>
      </c>
      <c r="B1088" t="s">
        <v>46</v>
      </c>
      <c r="C1088" t="s">
        <v>112</v>
      </c>
      <c r="D1088" t="s">
        <v>148</v>
      </c>
      <c r="E1088" t="s">
        <v>151</v>
      </c>
      <c r="F1088" t="s">
        <v>175</v>
      </c>
      <c r="G1088">
        <v>11</v>
      </c>
    </row>
    <row r="1089" spans="1:7" x14ac:dyDescent="0.35">
      <c r="A1089" t="s">
        <v>166</v>
      </c>
      <c r="B1089" t="s">
        <v>47</v>
      </c>
      <c r="C1089" t="s">
        <v>113</v>
      </c>
      <c r="D1089" t="s">
        <v>49</v>
      </c>
      <c r="E1089" t="s">
        <v>149</v>
      </c>
      <c r="F1089" t="s">
        <v>61</v>
      </c>
      <c r="G1089">
        <v>5</v>
      </c>
    </row>
    <row r="1090" spans="1:7" x14ac:dyDescent="0.35">
      <c r="A1090" t="s">
        <v>166</v>
      </c>
      <c r="B1090" t="s">
        <v>47</v>
      </c>
      <c r="C1090" t="s">
        <v>113</v>
      </c>
      <c r="D1090" t="s">
        <v>49</v>
      </c>
      <c r="E1090" t="s">
        <v>149</v>
      </c>
      <c r="F1090" t="s">
        <v>175</v>
      </c>
      <c r="G1090">
        <v>65</v>
      </c>
    </row>
    <row r="1091" spans="1:7" x14ac:dyDescent="0.35">
      <c r="A1091" t="s">
        <v>167</v>
      </c>
      <c r="B1091" t="s">
        <v>4</v>
      </c>
      <c r="C1091" t="s">
        <v>70</v>
      </c>
      <c r="D1091" t="s">
        <v>148</v>
      </c>
      <c r="E1091" t="s">
        <v>149</v>
      </c>
      <c r="F1091" t="s">
        <v>61</v>
      </c>
      <c r="G1091">
        <v>2</v>
      </c>
    </row>
    <row r="1092" spans="1:7" x14ac:dyDescent="0.35">
      <c r="A1092" t="s">
        <v>167</v>
      </c>
      <c r="B1092" t="s">
        <v>4</v>
      </c>
      <c r="C1092" t="s">
        <v>70</v>
      </c>
      <c r="D1092" t="s">
        <v>148</v>
      </c>
      <c r="E1092" t="s">
        <v>149</v>
      </c>
      <c r="F1092" t="s">
        <v>175</v>
      </c>
      <c r="G1092">
        <v>30</v>
      </c>
    </row>
    <row r="1093" spans="1:7" x14ac:dyDescent="0.35">
      <c r="A1093" t="s">
        <v>167</v>
      </c>
      <c r="B1093" t="s">
        <v>5</v>
      </c>
      <c r="C1093" t="s">
        <v>71</v>
      </c>
      <c r="D1093" t="s">
        <v>148</v>
      </c>
      <c r="E1093" t="s">
        <v>151</v>
      </c>
      <c r="F1093" t="s">
        <v>61</v>
      </c>
      <c r="G1093">
        <v>1</v>
      </c>
    </row>
    <row r="1094" spans="1:7" x14ac:dyDescent="0.35">
      <c r="A1094" t="s">
        <v>167</v>
      </c>
      <c r="B1094" t="s">
        <v>5</v>
      </c>
      <c r="C1094" t="s">
        <v>71</v>
      </c>
      <c r="D1094" t="s">
        <v>148</v>
      </c>
      <c r="E1094" t="s">
        <v>151</v>
      </c>
      <c r="F1094" t="s">
        <v>175</v>
      </c>
      <c r="G1094">
        <v>18</v>
      </c>
    </row>
    <row r="1095" spans="1:7" x14ac:dyDescent="0.35">
      <c r="A1095" t="s">
        <v>167</v>
      </c>
      <c r="B1095" t="s">
        <v>6</v>
      </c>
      <c r="C1095" t="s">
        <v>72</v>
      </c>
      <c r="D1095" t="s">
        <v>148</v>
      </c>
      <c r="E1095" t="s">
        <v>149</v>
      </c>
      <c r="F1095" t="s">
        <v>175</v>
      </c>
      <c r="G1095">
        <v>15</v>
      </c>
    </row>
    <row r="1096" spans="1:7" x14ac:dyDescent="0.35">
      <c r="A1096" t="s">
        <v>167</v>
      </c>
      <c r="B1096" t="s">
        <v>7</v>
      </c>
      <c r="C1096" t="s">
        <v>73</v>
      </c>
      <c r="D1096" t="s">
        <v>148</v>
      </c>
      <c r="E1096" t="s">
        <v>151</v>
      </c>
      <c r="F1096" t="s">
        <v>61</v>
      </c>
      <c r="G1096">
        <v>1</v>
      </c>
    </row>
    <row r="1097" spans="1:7" x14ac:dyDescent="0.35">
      <c r="A1097" t="s">
        <v>167</v>
      </c>
      <c r="B1097" t="s">
        <v>7</v>
      </c>
      <c r="C1097" t="s">
        <v>73</v>
      </c>
      <c r="D1097" t="s">
        <v>148</v>
      </c>
      <c r="E1097" t="s">
        <v>151</v>
      </c>
      <c r="F1097" t="s">
        <v>175</v>
      </c>
      <c r="G1097">
        <v>23</v>
      </c>
    </row>
    <row r="1098" spans="1:7" x14ac:dyDescent="0.35">
      <c r="A1098" t="s">
        <v>167</v>
      </c>
      <c r="B1098" t="s">
        <v>8</v>
      </c>
      <c r="C1098" t="s">
        <v>74</v>
      </c>
      <c r="D1098" t="s">
        <v>148</v>
      </c>
      <c r="E1098" t="s">
        <v>153</v>
      </c>
      <c r="F1098" t="s">
        <v>61</v>
      </c>
      <c r="G1098">
        <v>3</v>
      </c>
    </row>
    <row r="1099" spans="1:7" x14ac:dyDescent="0.35">
      <c r="A1099" t="s">
        <v>167</v>
      </c>
      <c r="B1099" t="s">
        <v>8</v>
      </c>
      <c r="C1099" t="s">
        <v>74</v>
      </c>
      <c r="D1099" t="s">
        <v>148</v>
      </c>
      <c r="E1099" t="s">
        <v>153</v>
      </c>
      <c r="F1099" t="s">
        <v>175</v>
      </c>
      <c r="G1099">
        <v>17</v>
      </c>
    </row>
    <row r="1100" spans="1:7" x14ac:dyDescent="0.35">
      <c r="A1100" t="s">
        <v>167</v>
      </c>
      <c r="B1100" t="s">
        <v>9</v>
      </c>
      <c r="C1100" t="s">
        <v>75</v>
      </c>
      <c r="D1100" t="s">
        <v>148</v>
      </c>
      <c r="E1100" t="s">
        <v>151</v>
      </c>
      <c r="F1100" t="s">
        <v>175</v>
      </c>
      <c r="G1100">
        <v>25</v>
      </c>
    </row>
    <row r="1101" spans="1:7" x14ac:dyDescent="0.35">
      <c r="A1101" t="s">
        <v>167</v>
      </c>
      <c r="B1101" t="s">
        <v>10</v>
      </c>
      <c r="C1101" t="s">
        <v>76</v>
      </c>
      <c r="D1101" t="s">
        <v>148</v>
      </c>
      <c r="E1101" t="s">
        <v>149</v>
      </c>
      <c r="F1101" t="s">
        <v>175</v>
      </c>
      <c r="G1101">
        <v>21</v>
      </c>
    </row>
    <row r="1102" spans="1:7" x14ac:dyDescent="0.35">
      <c r="A1102" t="s">
        <v>167</v>
      </c>
      <c r="B1102" t="s">
        <v>11</v>
      </c>
      <c r="C1102" t="s">
        <v>77</v>
      </c>
      <c r="D1102" t="s">
        <v>148</v>
      </c>
      <c r="E1102" t="s">
        <v>153</v>
      </c>
      <c r="F1102" t="s">
        <v>61</v>
      </c>
      <c r="G1102">
        <v>3</v>
      </c>
    </row>
    <row r="1103" spans="1:7" x14ac:dyDescent="0.35">
      <c r="A1103" t="s">
        <v>167</v>
      </c>
      <c r="B1103" t="s">
        <v>11</v>
      </c>
      <c r="C1103" t="s">
        <v>77</v>
      </c>
      <c r="D1103" t="s">
        <v>148</v>
      </c>
      <c r="E1103" t="s">
        <v>153</v>
      </c>
      <c r="F1103" t="s">
        <v>175</v>
      </c>
      <c r="G1103">
        <v>10</v>
      </c>
    </row>
    <row r="1104" spans="1:7" x14ac:dyDescent="0.35">
      <c r="A1104" t="s">
        <v>167</v>
      </c>
      <c r="B1104" t="s">
        <v>12</v>
      </c>
      <c r="C1104" t="s">
        <v>78</v>
      </c>
      <c r="D1104" t="s">
        <v>148</v>
      </c>
      <c r="E1104" t="s">
        <v>153</v>
      </c>
      <c r="F1104" t="s">
        <v>175</v>
      </c>
      <c r="G1104">
        <v>14</v>
      </c>
    </row>
    <row r="1105" spans="1:7" x14ac:dyDescent="0.35">
      <c r="A1105" t="s">
        <v>167</v>
      </c>
      <c r="B1105" t="s">
        <v>13</v>
      </c>
      <c r="C1105" t="s">
        <v>79</v>
      </c>
      <c r="D1105" t="s">
        <v>148</v>
      </c>
      <c r="E1105" t="s">
        <v>151</v>
      </c>
      <c r="F1105" t="s">
        <v>61</v>
      </c>
      <c r="G1105">
        <v>1</v>
      </c>
    </row>
    <row r="1106" spans="1:7" x14ac:dyDescent="0.35">
      <c r="A1106" t="s">
        <v>167</v>
      </c>
      <c r="B1106" t="s">
        <v>13</v>
      </c>
      <c r="C1106" t="s">
        <v>79</v>
      </c>
      <c r="D1106" t="s">
        <v>148</v>
      </c>
      <c r="E1106" t="s">
        <v>151</v>
      </c>
      <c r="F1106" t="s">
        <v>175</v>
      </c>
      <c r="G1106">
        <v>18</v>
      </c>
    </row>
    <row r="1107" spans="1:7" x14ac:dyDescent="0.35">
      <c r="A1107" t="s">
        <v>167</v>
      </c>
      <c r="B1107" t="s">
        <v>14</v>
      </c>
      <c r="C1107" t="s">
        <v>80</v>
      </c>
      <c r="D1107" t="s">
        <v>148</v>
      </c>
      <c r="E1107" t="s">
        <v>153</v>
      </c>
      <c r="F1107" t="s">
        <v>61</v>
      </c>
      <c r="G1107">
        <v>8</v>
      </c>
    </row>
    <row r="1108" spans="1:7" x14ac:dyDescent="0.35">
      <c r="A1108" t="s">
        <v>167</v>
      </c>
      <c r="B1108" t="s">
        <v>14</v>
      </c>
      <c r="C1108" t="s">
        <v>80</v>
      </c>
      <c r="D1108" t="s">
        <v>148</v>
      </c>
      <c r="E1108" t="s">
        <v>153</v>
      </c>
      <c r="F1108" t="s">
        <v>175</v>
      </c>
      <c r="G1108">
        <v>25</v>
      </c>
    </row>
    <row r="1109" spans="1:7" x14ac:dyDescent="0.35">
      <c r="A1109" t="s">
        <v>167</v>
      </c>
      <c r="B1109" t="s">
        <v>63</v>
      </c>
      <c r="C1109" t="s">
        <v>81</v>
      </c>
      <c r="D1109" t="s">
        <v>148</v>
      </c>
      <c r="E1109" t="s">
        <v>151</v>
      </c>
      <c r="F1109" t="s">
        <v>61</v>
      </c>
      <c r="G1109">
        <v>3</v>
      </c>
    </row>
    <row r="1110" spans="1:7" x14ac:dyDescent="0.35">
      <c r="A1110" t="s">
        <v>167</v>
      </c>
      <c r="B1110" t="s">
        <v>63</v>
      </c>
      <c r="C1110" t="s">
        <v>81</v>
      </c>
      <c r="D1110" t="s">
        <v>148</v>
      </c>
      <c r="E1110" t="s">
        <v>151</v>
      </c>
      <c r="F1110" t="s">
        <v>175</v>
      </c>
      <c r="G1110">
        <v>23</v>
      </c>
    </row>
    <row r="1111" spans="1:7" x14ac:dyDescent="0.35">
      <c r="A1111" t="s">
        <v>167</v>
      </c>
      <c r="B1111" t="s">
        <v>15</v>
      </c>
      <c r="C1111" t="s">
        <v>82</v>
      </c>
      <c r="D1111" t="s">
        <v>148</v>
      </c>
      <c r="E1111" t="s">
        <v>153</v>
      </c>
      <c r="F1111" t="s">
        <v>175</v>
      </c>
      <c r="G1111">
        <v>11</v>
      </c>
    </row>
    <row r="1112" spans="1:7" x14ac:dyDescent="0.35">
      <c r="A1112" t="s">
        <v>167</v>
      </c>
      <c r="B1112" t="s">
        <v>16</v>
      </c>
      <c r="C1112" t="s">
        <v>83</v>
      </c>
      <c r="D1112" t="s">
        <v>148</v>
      </c>
      <c r="E1112" t="s">
        <v>151</v>
      </c>
      <c r="F1112" t="s">
        <v>61</v>
      </c>
      <c r="G1112">
        <v>2</v>
      </c>
    </row>
    <row r="1113" spans="1:7" x14ac:dyDescent="0.35">
      <c r="A1113" t="s">
        <v>167</v>
      </c>
      <c r="B1113" t="s">
        <v>16</v>
      </c>
      <c r="C1113" t="s">
        <v>83</v>
      </c>
      <c r="D1113" t="s">
        <v>148</v>
      </c>
      <c r="E1113" t="s">
        <v>151</v>
      </c>
      <c r="F1113" t="s">
        <v>175</v>
      </c>
      <c r="G1113">
        <v>12</v>
      </c>
    </row>
    <row r="1114" spans="1:7" x14ac:dyDescent="0.35">
      <c r="A1114" t="s">
        <v>167</v>
      </c>
      <c r="B1114" t="s">
        <v>17</v>
      </c>
      <c r="C1114" t="s">
        <v>84</v>
      </c>
      <c r="D1114" t="s">
        <v>148</v>
      </c>
      <c r="E1114" t="s">
        <v>151</v>
      </c>
      <c r="F1114" t="s">
        <v>61</v>
      </c>
      <c r="G1114">
        <v>3</v>
      </c>
    </row>
    <row r="1115" spans="1:7" x14ac:dyDescent="0.35">
      <c r="A1115" t="s">
        <v>167</v>
      </c>
      <c r="B1115" t="s">
        <v>17</v>
      </c>
      <c r="C1115" t="s">
        <v>84</v>
      </c>
      <c r="D1115" t="s">
        <v>148</v>
      </c>
      <c r="E1115" t="s">
        <v>151</v>
      </c>
      <c r="F1115" t="s">
        <v>175</v>
      </c>
      <c r="G1115">
        <v>27</v>
      </c>
    </row>
    <row r="1116" spans="1:7" x14ac:dyDescent="0.35">
      <c r="A1116" t="s">
        <v>167</v>
      </c>
      <c r="B1116" t="s">
        <v>18</v>
      </c>
      <c r="C1116" t="s">
        <v>85</v>
      </c>
      <c r="D1116" t="s">
        <v>148</v>
      </c>
      <c r="E1116" t="s">
        <v>151</v>
      </c>
      <c r="F1116" t="s">
        <v>61</v>
      </c>
      <c r="G1116">
        <v>1</v>
      </c>
    </row>
    <row r="1117" spans="1:7" x14ac:dyDescent="0.35">
      <c r="A1117" t="s">
        <v>167</v>
      </c>
      <c r="B1117" t="s">
        <v>18</v>
      </c>
      <c r="C1117" t="s">
        <v>85</v>
      </c>
      <c r="D1117" t="s">
        <v>148</v>
      </c>
      <c r="E1117" t="s">
        <v>151</v>
      </c>
      <c r="F1117" t="s">
        <v>175</v>
      </c>
      <c r="G1117">
        <v>9</v>
      </c>
    </row>
    <row r="1118" spans="1:7" x14ac:dyDescent="0.35">
      <c r="A1118" t="s">
        <v>167</v>
      </c>
      <c r="B1118" t="s">
        <v>19</v>
      </c>
      <c r="C1118" t="s">
        <v>86</v>
      </c>
      <c r="D1118" t="s">
        <v>49</v>
      </c>
      <c r="E1118" t="s">
        <v>149</v>
      </c>
      <c r="F1118" t="s">
        <v>61</v>
      </c>
      <c r="G1118">
        <v>12</v>
      </c>
    </row>
    <row r="1119" spans="1:7" x14ac:dyDescent="0.35">
      <c r="A1119" t="s">
        <v>167</v>
      </c>
      <c r="B1119" t="s">
        <v>19</v>
      </c>
      <c r="C1119" t="s">
        <v>86</v>
      </c>
      <c r="D1119" t="s">
        <v>49</v>
      </c>
      <c r="E1119" t="s">
        <v>149</v>
      </c>
      <c r="F1119" t="s">
        <v>175</v>
      </c>
      <c r="G1119">
        <v>193</v>
      </c>
    </row>
    <row r="1120" spans="1:7" x14ac:dyDescent="0.35">
      <c r="A1120" t="s">
        <v>167</v>
      </c>
      <c r="B1120" t="s">
        <v>20</v>
      </c>
      <c r="C1120" t="s">
        <v>87</v>
      </c>
      <c r="D1120" t="s">
        <v>49</v>
      </c>
      <c r="E1120" t="s">
        <v>149</v>
      </c>
      <c r="F1120" t="s">
        <v>175</v>
      </c>
      <c r="G1120">
        <v>93</v>
      </c>
    </row>
    <row r="1121" spans="1:7" x14ac:dyDescent="0.35">
      <c r="A1121" t="s">
        <v>167</v>
      </c>
      <c r="B1121" t="s">
        <v>21</v>
      </c>
      <c r="C1121" t="s">
        <v>176</v>
      </c>
      <c r="D1121" t="s">
        <v>176</v>
      </c>
      <c r="E1121" t="s">
        <v>176</v>
      </c>
      <c r="F1121" t="s">
        <v>61</v>
      </c>
      <c r="G1121">
        <v>8</v>
      </c>
    </row>
    <row r="1122" spans="1:7" x14ac:dyDescent="0.35">
      <c r="A1122" t="s">
        <v>167</v>
      </c>
      <c r="B1122" t="s">
        <v>21</v>
      </c>
      <c r="C1122" t="s">
        <v>176</v>
      </c>
      <c r="D1122" t="s">
        <v>176</v>
      </c>
      <c r="E1122" t="s">
        <v>176</v>
      </c>
      <c r="F1122" t="s">
        <v>175</v>
      </c>
      <c r="G1122">
        <v>42</v>
      </c>
    </row>
    <row r="1123" spans="1:7" x14ac:dyDescent="0.35">
      <c r="A1123" t="s">
        <v>167</v>
      </c>
      <c r="B1123" t="s">
        <v>22</v>
      </c>
      <c r="C1123" t="s">
        <v>88</v>
      </c>
      <c r="D1123" t="s">
        <v>148</v>
      </c>
      <c r="E1123" t="s">
        <v>151</v>
      </c>
      <c r="F1123" t="s">
        <v>61</v>
      </c>
      <c r="G1123">
        <v>1</v>
      </c>
    </row>
    <row r="1124" spans="1:7" x14ac:dyDescent="0.35">
      <c r="A1124" t="s">
        <v>167</v>
      </c>
      <c r="B1124" t="s">
        <v>22</v>
      </c>
      <c r="C1124" t="s">
        <v>88</v>
      </c>
      <c r="D1124" t="s">
        <v>148</v>
      </c>
      <c r="E1124" t="s">
        <v>151</v>
      </c>
      <c r="F1124" t="s">
        <v>175</v>
      </c>
      <c r="G1124">
        <v>12</v>
      </c>
    </row>
    <row r="1125" spans="1:7" x14ac:dyDescent="0.35">
      <c r="A1125" t="s">
        <v>167</v>
      </c>
      <c r="B1125" t="s">
        <v>23</v>
      </c>
      <c r="C1125" t="s">
        <v>89</v>
      </c>
      <c r="D1125" t="s">
        <v>148</v>
      </c>
      <c r="E1125" t="s">
        <v>149</v>
      </c>
      <c r="F1125" t="s">
        <v>61</v>
      </c>
      <c r="G1125">
        <v>1</v>
      </c>
    </row>
    <row r="1126" spans="1:7" x14ac:dyDescent="0.35">
      <c r="A1126" t="s">
        <v>167</v>
      </c>
      <c r="B1126" t="s">
        <v>23</v>
      </c>
      <c r="C1126" t="s">
        <v>89</v>
      </c>
      <c r="D1126" t="s">
        <v>148</v>
      </c>
      <c r="E1126" t="s">
        <v>149</v>
      </c>
      <c r="F1126" t="s">
        <v>175</v>
      </c>
      <c r="G1126">
        <v>35</v>
      </c>
    </row>
    <row r="1127" spans="1:7" x14ac:dyDescent="0.35">
      <c r="A1127" t="s">
        <v>167</v>
      </c>
      <c r="B1127" t="s">
        <v>24</v>
      </c>
      <c r="C1127" t="s">
        <v>90</v>
      </c>
      <c r="D1127" t="s">
        <v>148</v>
      </c>
      <c r="E1127" t="s">
        <v>151</v>
      </c>
      <c r="F1127" t="s">
        <v>61</v>
      </c>
      <c r="G1127">
        <v>5</v>
      </c>
    </row>
    <row r="1128" spans="1:7" x14ac:dyDescent="0.35">
      <c r="A1128" t="s">
        <v>167</v>
      </c>
      <c r="B1128" t="s">
        <v>24</v>
      </c>
      <c r="C1128" t="s">
        <v>90</v>
      </c>
      <c r="D1128" t="s">
        <v>148</v>
      </c>
      <c r="E1128" t="s">
        <v>151</v>
      </c>
      <c r="F1128" t="s">
        <v>175</v>
      </c>
      <c r="G1128">
        <v>32</v>
      </c>
    </row>
    <row r="1129" spans="1:7" x14ac:dyDescent="0.35">
      <c r="A1129" t="s">
        <v>167</v>
      </c>
      <c r="B1129" t="s">
        <v>25</v>
      </c>
      <c r="C1129" t="s">
        <v>92</v>
      </c>
      <c r="D1129" t="s">
        <v>148</v>
      </c>
      <c r="E1129" t="s">
        <v>153</v>
      </c>
      <c r="F1129" t="s">
        <v>175</v>
      </c>
      <c r="G1129">
        <v>1</v>
      </c>
    </row>
    <row r="1130" spans="1:7" x14ac:dyDescent="0.35">
      <c r="A1130" t="s">
        <v>167</v>
      </c>
      <c r="B1130" t="s">
        <v>26</v>
      </c>
      <c r="C1130" t="s">
        <v>93</v>
      </c>
      <c r="D1130" t="s">
        <v>148</v>
      </c>
      <c r="E1130" t="s">
        <v>151</v>
      </c>
      <c r="F1130" t="s">
        <v>61</v>
      </c>
      <c r="G1130">
        <v>6</v>
      </c>
    </row>
    <row r="1131" spans="1:7" x14ac:dyDescent="0.35">
      <c r="A1131" t="s">
        <v>167</v>
      </c>
      <c r="B1131" t="s">
        <v>26</v>
      </c>
      <c r="C1131" t="s">
        <v>93</v>
      </c>
      <c r="D1131" t="s">
        <v>148</v>
      </c>
      <c r="E1131" t="s">
        <v>151</v>
      </c>
      <c r="F1131" t="s">
        <v>175</v>
      </c>
      <c r="G1131">
        <v>41</v>
      </c>
    </row>
    <row r="1132" spans="1:7" x14ac:dyDescent="0.35">
      <c r="A1132" t="s">
        <v>167</v>
      </c>
      <c r="B1132" t="s">
        <v>27</v>
      </c>
      <c r="C1132" t="s">
        <v>94</v>
      </c>
      <c r="D1132" t="s">
        <v>148</v>
      </c>
      <c r="E1132" t="s">
        <v>149</v>
      </c>
      <c r="F1132" t="s">
        <v>175</v>
      </c>
      <c r="G1132">
        <v>55</v>
      </c>
    </row>
    <row r="1133" spans="1:7" x14ac:dyDescent="0.35">
      <c r="A1133" t="s">
        <v>167</v>
      </c>
      <c r="B1133" t="s">
        <v>28</v>
      </c>
      <c r="C1133" t="s">
        <v>95</v>
      </c>
      <c r="D1133" t="s">
        <v>148</v>
      </c>
      <c r="E1133" t="s">
        <v>151</v>
      </c>
      <c r="F1133" t="s">
        <v>175</v>
      </c>
      <c r="G1133">
        <v>19</v>
      </c>
    </row>
    <row r="1134" spans="1:7" x14ac:dyDescent="0.35">
      <c r="A1134" t="s">
        <v>167</v>
      </c>
      <c r="B1134" t="s">
        <v>29</v>
      </c>
      <c r="C1134" t="s">
        <v>96</v>
      </c>
      <c r="D1134" t="s">
        <v>148</v>
      </c>
      <c r="E1134" t="s">
        <v>153</v>
      </c>
      <c r="F1134" t="s">
        <v>61</v>
      </c>
      <c r="G1134">
        <v>1</v>
      </c>
    </row>
    <row r="1135" spans="1:7" x14ac:dyDescent="0.35">
      <c r="A1135" t="s">
        <v>167</v>
      </c>
      <c r="B1135" t="s">
        <v>29</v>
      </c>
      <c r="C1135" t="s">
        <v>96</v>
      </c>
      <c r="D1135" t="s">
        <v>148</v>
      </c>
      <c r="E1135" t="s">
        <v>153</v>
      </c>
      <c r="F1135" t="s">
        <v>175</v>
      </c>
      <c r="G1135">
        <v>15</v>
      </c>
    </row>
    <row r="1136" spans="1:7" x14ac:dyDescent="0.35">
      <c r="A1136" t="s">
        <v>167</v>
      </c>
      <c r="B1136" t="s">
        <v>30</v>
      </c>
      <c r="C1136" t="s">
        <v>97</v>
      </c>
      <c r="D1136" t="s">
        <v>49</v>
      </c>
      <c r="E1136" t="s">
        <v>149</v>
      </c>
      <c r="F1136" t="s">
        <v>61</v>
      </c>
      <c r="G1136">
        <v>2</v>
      </c>
    </row>
    <row r="1137" spans="1:7" x14ac:dyDescent="0.35">
      <c r="A1137" t="s">
        <v>167</v>
      </c>
      <c r="B1137" t="s">
        <v>30</v>
      </c>
      <c r="C1137" t="s">
        <v>97</v>
      </c>
      <c r="D1137" t="s">
        <v>49</v>
      </c>
      <c r="E1137" t="s">
        <v>149</v>
      </c>
      <c r="F1137" t="s">
        <v>175</v>
      </c>
      <c r="G1137">
        <v>52</v>
      </c>
    </row>
    <row r="1138" spans="1:7" x14ac:dyDescent="0.35">
      <c r="A1138" t="s">
        <v>167</v>
      </c>
      <c r="B1138" t="s">
        <v>31</v>
      </c>
      <c r="C1138" t="s">
        <v>98</v>
      </c>
      <c r="D1138" t="s">
        <v>148</v>
      </c>
      <c r="E1138" t="s">
        <v>153</v>
      </c>
      <c r="F1138" t="s">
        <v>61</v>
      </c>
      <c r="G1138">
        <v>4</v>
      </c>
    </row>
    <row r="1139" spans="1:7" x14ac:dyDescent="0.35">
      <c r="A1139" t="s">
        <v>167</v>
      </c>
      <c r="B1139" t="s">
        <v>31</v>
      </c>
      <c r="C1139" t="s">
        <v>98</v>
      </c>
      <c r="D1139" t="s">
        <v>148</v>
      </c>
      <c r="E1139" t="s">
        <v>153</v>
      </c>
      <c r="F1139" t="s">
        <v>175</v>
      </c>
      <c r="G1139">
        <v>17</v>
      </c>
    </row>
    <row r="1140" spans="1:7" x14ac:dyDescent="0.35">
      <c r="A1140" t="s">
        <v>167</v>
      </c>
      <c r="B1140" t="s">
        <v>33</v>
      </c>
      <c r="C1140" t="s">
        <v>99</v>
      </c>
      <c r="D1140" t="s">
        <v>148</v>
      </c>
      <c r="E1140" t="s">
        <v>153</v>
      </c>
      <c r="F1140" t="s">
        <v>61</v>
      </c>
      <c r="G1140">
        <v>2</v>
      </c>
    </row>
    <row r="1141" spans="1:7" x14ac:dyDescent="0.35">
      <c r="A1141" t="s">
        <v>167</v>
      </c>
      <c r="B1141" t="s">
        <v>33</v>
      </c>
      <c r="C1141" t="s">
        <v>99</v>
      </c>
      <c r="D1141" t="s">
        <v>148</v>
      </c>
      <c r="E1141" t="s">
        <v>153</v>
      </c>
      <c r="F1141" t="s">
        <v>175</v>
      </c>
      <c r="G1141">
        <v>9</v>
      </c>
    </row>
    <row r="1142" spans="1:7" x14ac:dyDescent="0.35">
      <c r="A1142" t="s">
        <v>167</v>
      </c>
      <c r="B1142" t="s">
        <v>34</v>
      </c>
      <c r="C1142" t="s">
        <v>100</v>
      </c>
      <c r="D1142" t="s">
        <v>148</v>
      </c>
      <c r="E1142" t="s">
        <v>151</v>
      </c>
      <c r="F1142" t="s">
        <v>61</v>
      </c>
      <c r="G1142">
        <v>1</v>
      </c>
    </row>
    <row r="1143" spans="1:7" x14ac:dyDescent="0.35">
      <c r="A1143" t="s">
        <v>167</v>
      </c>
      <c r="B1143" t="s">
        <v>34</v>
      </c>
      <c r="C1143" t="s">
        <v>100</v>
      </c>
      <c r="D1143" t="s">
        <v>148</v>
      </c>
      <c r="E1143" t="s">
        <v>151</v>
      </c>
      <c r="F1143" t="s">
        <v>175</v>
      </c>
      <c r="G1143">
        <v>16</v>
      </c>
    </row>
    <row r="1144" spans="1:7" x14ac:dyDescent="0.35">
      <c r="A1144" t="s">
        <v>167</v>
      </c>
      <c r="B1144" t="s">
        <v>35</v>
      </c>
      <c r="C1144" t="s">
        <v>101</v>
      </c>
      <c r="D1144" t="s">
        <v>148</v>
      </c>
      <c r="E1144" t="s">
        <v>153</v>
      </c>
      <c r="F1144" t="s">
        <v>175</v>
      </c>
      <c r="G1144">
        <v>11</v>
      </c>
    </row>
    <row r="1145" spans="1:7" x14ac:dyDescent="0.35">
      <c r="A1145" t="s">
        <v>167</v>
      </c>
      <c r="B1145" t="s">
        <v>36</v>
      </c>
      <c r="C1145" t="s">
        <v>102</v>
      </c>
      <c r="D1145" t="s">
        <v>148</v>
      </c>
      <c r="E1145" t="s">
        <v>149</v>
      </c>
      <c r="F1145" t="s">
        <v>61</v>
      </c>
      <c r="G1145">
        <v>3</v>
      </c>
    </row>
    <row r="1146" spans="1:7" x14ac:dyDescent="0.35">
      <c r="A1146" t="s">
        <v>167</v>
      </c>
      <c r="B1146" t="s">
        <v>36</v>
      </c>
      <c r="C1146" t="s">
        <v>102</v>
      </c>
      <c r="D1146" t="s">
        <v>148</v>
      </c>
      <c r="E1146" t="s">
        <v>149</v>
      </c>
      <c r="F1146" t="s">
        <v>175</v>
      </c>
      <c r="G1146">
        <v>15</v>
      </c>
    </row>
    <row r="1147" spans="1:7" x14ac:dyDescent="0.35">
      <c r="A1147" t="s">
        <v>167</v>
      </c>
      <c r="B1147" t="s">
        <v>37</v>
      </c>
      <c r="C1147" t="s">
        <v>103</v>
      </c>
      <c r="D1147" t="s">
        <v>148</v>
      </c>
      <c r="E1147" t="s">
        <v>153</v>
      </c>
      <c r="F1147" t="s">
        <v>175</v>
      </c>
      <c r="G1147">
        <v>16</v>
      </c>
    </row>
    <row r="1148" spans="1:7" x14ac:dyDescent="0.35">
      <c r="A1148" t="s">
        <v>167</v>
      </c>
      <c r="B1148" t="s">
        <v>38</v>
      </c>
      <c r="C1148" t="s">
        <v>104</v>
      </c>
      <c r="D1148" t="s">
        <v>148</v>
      </c>
      <c r="E1148" t="s">
        <v>153</v>
      </c>
      <c r="F1148" t="s">
        <v>61</v>
      </c>
      <c r="G1148">
        <v>1</v>
      </c>
    </row>
    <row r="1149" spans="1:7" x14ac:dyDescent="0.35">
      <c r="A1149" t="s">
        <v>167</v>
      </c>
      <c r="B1149" t="s">
        <v>38</v>
      </c>
      <c r="C1149" t="s">
        <v>104</v>
      </c>
      <c r="D1149" t="s">
        <v>148</v>
      </c>
      <c r="E1149" t="s">
        <v>153</v>
      </c>
      <c r="F1149" t="s">
        <v>175</v>
      </c>
      <c r="G1149">
        <v>11</v>
      </c>
    </row>
    <row r="1150" spans="1:7" x14ac:dyDescent="0.35">
      <c r="A1150" t="s">
        <v>167</v>
      </c>
      <c r="B1150" t="s">
        <v>39</v>
      </c>
      <c r="C1150" t="s">
        <v>105</v>
      </c>
      <c r="D1150" t="s">
        <v>49</v>
      </c>
      <c r="E1150" t="s">
        <v>149</v>
      </c>
      <c r="F1150" t="s">
        <v>61</v>
      </c>
      <c r="G1150">
        <v>1</v>
      </c>
    </row>
    <row r="1151" spans="1:7" x14ac:dyDescent="0.35">
      <c r="A1151" t="s">
        <v>167</v>
      </c>
      <c r="B1151" t="s">
        <v>39</v>
      </c>
      <c r="C1151" t="s">
        <v>105</v>
      </c>
      <c r="D1151" t="s">
        <v>49</v>
      </c>
      <c r="E1151" t="s">
        <v>149</v>
      </c>
      <c r="F1151" t="s">
        <v>175</v>
      </c>
      <c r="G1151">
        <v>36</v>
      </c>
    </row>
    <row r="1152" spans="1:7" x14ac:dyDescent="0.35">
      <c r="A1152" t="s">
        <v>167</v>
      </c>
      <c r="B1152" t="s">
        <v>40</v>
      </c>
      <c r="C1152" t="s">
        <v>106</v>
      </c>
      <c r="D1152" t="s">
        <v>148</v>
      </c>
      <c r="E1152" t="s">
        <v>151</v>
      </c>
      <c r="F1152" t="s">
        <v>175</v>
      </c>
      <c r="G1152">
        <v>27</v>
      </c>
    </row>
    <row r="1153" spans="1:7" x14ac:dyDescent="0.35">
      <c r="A1153" t="s">
        <v>167</v>
      </c>
      <c r="B1153" t="s">
        <v>41</v>
      </c>
      <c r="C1153" t="s">
        <v>107</v>
      </c>
      <c r="D1153" t="s">
        <v>148</v>
      </c>
      <c r="E1153" t="s">
        <v>153</v>
      </c>
      <c r="F1153" t="s">
        <v>61</v>
      </c>
      <c r="G1153">
        <v>1</v>
      </c>
    </row>
    <row r="1154" spans="1:7" x14ac:dyDescent="0.35">
      <c r="A1154" t="s">
        <v>167</v>
      </c>
      <c r="B1154" t="s">
        <v>41</v>
      </c>
      <c r="C1154" t="s">
        <v>107</v>
      </c>
      <c r="D1154" t="s">
        <v>148</v>
      </c>
      <c r="E1154" t="s">
        <v>153</v>
      </c>
      <c r="F1154" t="s">
        <v>175</v>
      </c>
      <c r="G1154">
        <v>17</v>
      </c>
    </row>
    <row r="1155" spans="1:7" x14ac:dyDescent="0.35">
      <c r="A1155" t="s">
        <v>167</v>
      </c>
      <c r="B1155" t="s">
        <v>42</v>
      </c>
      <c r="C1155" t="s">
        <v>108</v>
      </c>
      <c r="D1155" t="s">
        <v>148</v>
      </c>
      <c r="E1155" t="s">
        <v>149</v>
      </c>
      <c r="F1155" t="s">
        <v>61</v>
      </c>
      <c r="G1155">
        <v>1</v>
      </c>
    </row>
    <row r="1156" spans="1:7" x14ac:dyDescent="0.35">
      <c r="A1156" t="s">
        <v>167</v>
      </c>
      <c r="B1156" t="s">
        <v>42</v>
      </c>
      <c r="C1156" t="s">
        <v>108</v>
      </c>
      <c r="D1156" t="s">
        <v>148</v>
      </c>
      <c r="E1156" t="s">
        <v>149</v>
      </c>
      <c r="F1156" t="s">
        <v>175</v>
      </c>
      <c r="G1156">
        <v>23</v>
      </c>
    </row>
    <row r="1157" spans="1:7" x14ac:dyDescent="0.35">
      <c r="A1157" t="s">
        <v>167</v>
      </c>
      <c r="B1157" t="s">
        <v>43</v>
      </c>
      <c r="C1157" t="s">
        <v>109</v>
      </c>
      <c r="D1157" t="s">
        <v>49</v>
      </c>
      <c r="E1157" t="s">
        <v>149</v>
      </c>
      <c r="F1157" t="s">
        <v>61</v>
      </c>
      <c r="G1157">
        <v>1</v>
      </c>
    </row>
    <row r="1158" spans="1:7" x14ac:dyDescent="0.35">
      <c r="A1158" t="s">
        <v>167</v>
      </c>
      <c r="B1158" t="s">
        <v>43</v>
      </c>
      <c r="C1158" t="s">
        <v>109</v>
      </c>
      <c r="D1158" t="s">
        <v>49</v>
      </c>
      <c r="E1158" t="s">
        <v>149</v>
      </c>
      <c r="F1158" t="s">
        <v>175</v>
      </c>
      <c r="G1158">
        <v>66</v>
      </c>
    </row>
    <row r="1159" spans="1:7" x14ac:dyDescent="0.35">
      <c r="A1159" t="s">
        <v>167</v>
      </c>
      <c r="B1159" t="s">
        <v>44</v>
      </c>
      <c r="C1159" t="s">
        <v>110</v>
      </c>
      <c r="D1159" t="s">
        <v>148</v>
      </c>
      <c r="E1159" t="s">
        <v>151</v>
      </c>
      <c r="F1159" t="s">
        <v>61</v>
      </c>
      <c r="G1159">
        <v>1</v>
      </c>
    </row>
    <row r="1160" spans="1:7" x14ac:dyDescent="0.35">
      <c r="A1160" t="s">
        <v>167</v>
      </c>
      <c r="B1160" t="s">
        <v>44</v>
      </c>
      <c r="C1160" t="s">
        <v>110</v>
      </c>
      <c r="D1160" t="s">
        <v>148</v>
      </c>
      <c r="E1160" t="s">
        <v>151</v>
      </c>
      <c r="F1160" t="s">
        <v>175</v>
      </c>
      <c r="G1160">
        <v>22</v>
      </c>
    </row>
    <row r="1161" spans="1:7" x14ac:dyDescent="0.35">
      <c r="A1161" t="s">
        <v>167</v>
      </c>
      <c r="B1161" t="s">
        <v>45</v>
      </c>
      <c r="C1161" t="s">
        <v>111</v>
      </c>
      <c r="D1161" t="s">
        <v>49</v>
      </c>
      <c r="E1161" t="s">
        <v>149</v>
      </c>
      <c r="F1161" t="s">
        <v>61</v>
      </c>
      <c r="G1161">
        <v>4</v>
      </c>
    </row>
    <row r="1162" spans="1:7" x14ac:dyDescent="0.35">
      <c r="A1162" t="s">
        <v>167</v>
      </c>
      <c r="B1162" t="s">
        <v>45</v>
      </c>
      <c r="C1162" t="s">
        <v>111</v>
      </c>
      <c r="D1162" t="s">
        <v>49</v>
      </c>
      <c r="E1162" t="s">
        <v>149</v>
      </c>
      <c r="F1162" t="s">
        <v>175</v>
      </c>
      <c r="G1162">
        <v>59</v>
      </c>
    </row>
    <row r="1163" spans="1:7" x14ac:dyDescent="0.35">
      <c r="A1163" t="s">
        <v>167</v>
      </c>
      <c r="B1163" t="s">
        <v>46</v>
      </c>
      <c r="C1163" t="s">
        <v>112</v>
      </c>
      <c r="D1163" t="s">
        <v>148</v>
      </c>
      <c r="E1163" t="s">
        <v>151</v>
      </c>
      <c r="F1163" t="s">
        <v>61</v>
      </c>
      <c r="G1163">
        <v>1</v>
      </c>
    </row>
    <row r="1164" spans="1:7" x14ac:dyDescent="0.35">
      <c r="A1164" t="s">
        <v>167</v>
      </c>
      <c r="B1164" t="s">
        <v>46</v>
      </c>
      <c r="C1164" t="s">
        <v>112</v>
      </c>
      <c r="D1164" t="s">
        <v>148</v>
      </c>
      <c r="E1164" t="s">
        <v>151</v>
      </c>
      <c r="F1164" t="s">
        <v>175</v>
      </c>
      <c r="G1164">
        <v>3</v>
      </c>
    </row>
    <row r="1165" spans="1:7" x14ac:dyDescent="0.35">
      <c r="A1165" t="s">
        <v>167</v>
      </c>
      <c r="B1165" t="s">
        <v>47</v>
      </c>
      <c r="C1165" t="s">
        <v>113</v>
      </c>
      <c r="D1165" t="s">
        <v>49</v>
      </c>
      <c r="E1165" t="s">
        <v>149</v>
      </c>
      <c r="F1165" t="s">
        <v>61</v>
      </c>
      <c r="G1165">
        <v>5</v>
      </c>
    </row>
    <row r="1166" spans="1:7" x14ac:dyDescent="0.35">
      <c r="A1166" t="s">
        <v>167</v>
      </c>
      <c r="B1166" t="s">
        <v>47</v>
      </c>
      <c r="C1166" t="s">
        <v>113</v>
      </c>
      <c r="D1166" t="s">
        <v>49</v>
      </c>
      <c r="E1166" t="s">
        <v>149</v>
      </c>
      <c r="F1166" t="s">
        <v>175</v>
      </c>
      <c r="G1166">
        <v>56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DBD9A-BD15-40EC-ADB7-18A8E5513661}">
  <dimension ref="A1:F686"/>
  <sheetViews>
    <sheetView workbookViewId="0"/>
  </sheetViews>
  <sheetFormatPr defaultRowHeight="14.5" x14ac:dyDescent="0.35"/>
  <sheetData>
    <row r="1" spans="1:6" x14ac:dyDescent="0.35">
      <c r="A1" t="s">
        <v>161</v>
      </c>
      <c r="B1" t="s">
        <v>141</v>
      </c>
      <c r="C1" t="s">
        <v>142</v>
      </c>
      <c r="D1" t="s">
        <v>143</v>
      </c>
      <c r="E1" t="s">
        <v>144</v>
      </c>
      <c r="F1" t="s">
        <v>146</v>
      </c>
    </row>
    <row r="2" spans="1:6" x14ac:dyDescent="0.35">
      <c r="A2">
        <v>2011</v>
      </c>
      <c r="B2" t="s">
        <v>4</v>
      </c>
      <c r="C2" t="s">
        <v>70</v>
      </c>
      <c r="D2" t="s">
        <v>148</v>
      </c>
      <c r="E2" t="s">
        <v>149</v>
      </c>
      <c r="F2">
        <v>1106</v>
      </c>
    </row>
    <row r="3" spans="1:6" x14ac:dyDescent="0.35">
      <c r="A3">
        <v>2011</v>
      </c>
      <c r="B3" t="s">
        <v>5</v>
      </c>
      <c r="C3" t="s">
        <v>71</v>
      </c>
      <c r="D3" t="s">
        <v>148</v>
      </c>
      <c r="E3" t="s">
        <v>151</v>
      </c>
      <c r="F3">
        <v>649</v>
      </c>
    </row>
    <row r="4" spans="1:6" x14ac:dyDescent="0.35">
      <c r="A4">
        <v>2011</v>
      </c>
      <c r="B4" t="s">
        <v>6</v>
      </c>
      <c r="C4" t="s">
        <v>72</v>
      </c>
      <c r="D4" t="s">
        <v>148</v>
      </c>
      <c r="E4" t="s">
        <v>149</v>
      </c>
      <c r="F4">
        <v>711</v>
      </c>
    </row>
    <row r="5" spans="1:6" x14ac:dyDescent="0.35">
      <c r="A5">
        <v>2011</v>
      </c>
      <c r="B5" t="s">
        <v>7</v>
      </c>
      <c r="C5" t="s">
        <v>73</v>
      </c>
      <c r="D5" t="s">
        <v>148</v>
      </c>
      <c r="E5" t="s">
        <v>151</v>
      </c>
      <c r="F5">
        <v>709</v>
      </c>
    </row>
    <row r="6" spans="1:6" x14ac:dyDescent="0.35">
      <c r="A6">
        <v>2011</v>
      </c>
      <c r="B6" t="s">
        <v>8</v>
      </c>
      <c r="C6" t="s">
        <v>74</v>
      </c>
      <c r="D6" t="s">
        <v>148</v>
      </c>
      <c r="E6" t="s">
        <v>153</v>
      </c>
      <c r="F6">
        <v>798</v>
      </c>
    </row>
    <row r="7" spans="1:6" x14ac:dyDescent="0.35">
      <c r="A7">
        <v>2011</v>
      </c>
      <c r="B7" t="s">
        <v>9</v>
      </c>
      <c r="C7" t="s">
        <v>75</v>
      </c>
      <c r="D7" t="s">
        <v>148</v>
      </c>
      <c r="E7" t="s">
        <v>151</v>
      </c>
      <c r="F7">
        <v>1010</v>
      </c>
    </row>
    <row r="8" spans="1:6" x14ac:dyDescent="0.35">
      <c r="A8">
        <v>2011</v>
      </c>
      <c r="B8" t="s">
        <v>10</v>
      </c>
      <c r="C8" t="s">
        <v>76</v>
      </c>
      <c r="D8" t="s">
        <v>148</v>
      </c>
      <c r="E8" t="s">
        <v>149</v>
      </c>
      <c r="F8">
        <v>701</v>
      </c>
    </row>
    <row r="9" spans="1:6" x14ac:dyDescent="0.35">
      <c r="A9">
        <v>2011</v>
      </c>
      <c r="B9" t="s">
        <v>11</v>
      </c>
      <c r="C9" t="s">
        <v>77</v>
      </c>
      <c r="D9" t="s">
        <v>148</v>
      </c>
      <c r="E9" t="s">
        <v>153</v>
      </c>
      <c r="F9">
        <v>738</v>
      </c>
    </row>
    <row r="10" spans="1:6" x14ac:dyDescent="0.35">
      <c r="A10">
        <v>2011</v>
      </c>
      <c r="B10" t="s">
        <v>12</v>
      </c>
      <c r="C10" t="s">
        <v>78</v>
      </c>
      <c r="D10" t="s">
        <v>148</v>
      </c>
      <c r="E10" t="s">
        <v>153</v>
      </c>
      <c r="F10">
        <v>787</v>
      </c>
    </row>
    <row r="11" spans="1:6" x14ac:dyDescent="0.35">
      <c r="A11">
        <v>2011</v>
      </c>
      <c r="B11" t="s">
        <v>13</v>
      </c>
      <c r="C11" t="s">
        <v>79</v>
      </c>
      <c r="D11" t="s">
        <v>148</v>
      </c>
      <c r="E11" t="s">
        <v>151</v>
      </c>
      <c r="F11">
        <v>956</v>
      </c>
    </row>
    <row r="12" spans="1:6" x14ac:dyDescent="0.35">
      <c r="A12">
        <v>2011</v>
      </c>
      <c r="B12" t="s">
        <v>14</v>
      </c>
      <c r="C12" t="s">
        <v>80</v>
      </c>
      <c r="D12" t="s">
        <v>148</v>
      </c>
      <c r="E12" t="s">
        <v>153</v>
      </c>
      <c r="F12">
        <v>2325</v>
      </c>
    </row>
    <row r="13" spans="1:6" x14ac:dyDescent="0.35">
      <c r="A13">
        <v>2011</v>
      </c>
      <c r="B13" t="s">
        <v>63</v>
      </c>
      <c r="C13" t="s">
        <v>81</v>
      </c>
      <c r="D13" t="s">
        <v>148</v>
      </c>
      <c r="E13" t="s">
        <v>151</v>
      </c>
      <c r="F13">
        <v>1500</v>
      </c>
    </row>
    <row r="14" spans="1:6" x14ac:dyDescent="0.35">
      <c r="A14">
        <v>2011</v>
      </c>
      <c r="B14" t="s">
        <v>15</v>
      </c>
      <c r="C14" t="s">
        <v>82</v>
      </c>
      <c r="D14" t="s">
        <v>148</v>
      </c>
      <c r="E14" t="s">
        <v>153</v>
      </c>
      <c r="F14">
        <v>668</v>
      </c>
    </row>
    <row r="15" spans="1:6" x14ac:dyDescent="0.35">
      <c r="A15">
        <v>2011</v>
      </c>
      <c r="B15" t="s">
        <v>16</v>
      </c>
      <c r="C15" t="s">
        <v>83</v>
      </c>
      <c r="D15" t="s">
        <v>148</v>
      </c>
      <c r="E15" t="s">
        <v>151</v>
      </c>
      <c r="F15">
        <v>923</v>
      </c>
    </row>
    <row r="16" spans="1:6" x14ac:dyDescent="0.35">
      <c r="A16">
        <v>2011</v>
      </c>
      <c r="B16" t="s">
        <v>17</v>
      </c>
      <c r="C16" t="s">
        <v>84</v>
      </c>
      <c r="D16" t="s">
        <v>148</v>
      </c>
      <c r="E16" t="s">
        <v>151</v>
      </c>
      <c r="F16">
        <v>1671</v>
      </c>
    </row>
    <row r="17" spans="1:6" x14ac:dyDescent="0.35">
      <c r="A17">
        <v>2011</v>
      </c>
      <c r="B17" t="s">
        <v>18</v>
      </c>
      <c r="C17" t="s">
        <v>85</v>
      </c>
      <c r="D17" t="s">
        <v>148</v>
      </c>
      <c r="E17" t="s">
        <v>151</v>
      </c>
      <c r="F17">
        <v>600</v>
      </c>
    </row>
    <row r="18" spans="1:6" x14ac:dyDescent="0.35">
      <c r="A18">
        <v>2011</v>
      </c>
      <c r="B18" t="s">
        <v>19</v>
      </c>
      <c r="C18" t="s">
        <v>86</v>
      </c>
      <c r="D18" t="s">
        <v>49</v>
      </c>
      <c r="E18" t="s">
        <v>149</v>
      </c>
      <c r="F18">
        <v>6944</v>
      </c>
    </row>
    <row r="19" spans="1:6" x14ac:dyDescent="0.35">
      <c r="A19">
        <v>2011</v>
      </c>
      <c r="B19" t="s">
        <v>20</v>
      </c>
      <c r="C19" t="s">
        <v>87</v>
      </c>
      <c r="D19" t="s">
        <v>49</v>
      </c>
      <c r="E19" t="s">
        <v>149</v>
      </c>
      <c r="F19">
        <v>2453</v>
      </c>
    </row>
    <row r="20" spans="1:6" x14ac:dyDescent="0.35">
      <c r="A20">
        <v>2011</v>
      </c>
      <c r="B20" t="s">
        <v>131</v>
      </c>
      <c r="C20" t="s">
        <v>132</v>
      </c>
      <c r="D20" t="s">
        <v>148</v>
      </c>
      <c r="E20" t="s">
        <v>151</v>
      </c>
      <c r="F20">
        <v>2170</v>
      </c>
    </row>
    <row r="21" spans="1:6" x14ac:dyDescent="0.35">
      <c r="A21">
        <v>2011</v>
      </c>
      <c r="B21" t="s">
        <v>22</v>
      </c>
      <c r="C21" t="s">
        <v>88</v>
      </c>
      <c r="D21" t="s">
        <v>148</v>
      </c>
      <c r="E21" t="s">
        <v>151</v>
      </c>
      <c r="F21">
        <v>855</v>
      </c>
    </row>
    <row r="22" spans="1:6" x14ac:dyDescent="0.35">
      <c r="A22">
        <v>2011</v>
      </c>
      <c r="B22" t="s">
        <v>23</v>
      </c>
      <c r="C22" t="s">
        <v>89</v>
      </c>
      <c r="D22" t="s">
        <v>148</v>
      </c>
      <c r="E22" t="s">
        <v>149</v>
      </c>
      <c r="F22">
        <v>999</v>
      </c>
    </row>
    <row r="23" spans="1:6" x14ac:dyDescent="0.35">
      <c r="A23">
        <v>2011</v>
      </c>
      <c r="B23" t="s">
        <v>24</v>
      </c>
      <c r="C23" t="s">
        <v>90</v>
      </c>
      <c r="D23" t="s">
        <v>148</v>
      </c>
      <c r="E23" t="s">
        <v>151</v>
      </c>
      <c r="F23">
        <v>1298</v>
      </c>
    </row>
    <row r="24" spans="1:6" x14ac:dyDescent="0.35">
      <c r="A24">
        <v>2011</v>
      </c>
      <c r="B24" t="s">
        <v>91</v>
      </c>
      <c r="C24" t="s">
        <v>92</v>
      </c>
      <c r="D24" t="s">
        <v>148</v>
      </c>
      <c r="E24" t="s">
        <v>153</v>
      </c>
      <c r="F24">
        <v>53</v>
      </c>
    </row>
    <row r="25" spans="1:6" x14ac:dyDescent="0.35">
      <c r="A25">
        <v>2011</v>
      </c>
      <c r="B25" t="s">
        <v>26</v>
      </c>
      <c r="C25" t="s">
        <v>93</v>
      </c>
      <c r="D25" t="s">
        <v>148</v>
      </c>
      <c r="E25" t="s">
        <v>151</v>
      </c>
      <c r="F25">
        <v>1865</v>
      </c>
    </row>
    <row r="26" spans="1:6" x14ac:dyDescent="0.35">
      <c r="A26">
        <v>2011</v>
      </c>
      <c r="B26" t="s">
        <v>27</v>
      </c>
      <c r="C26" t="s">
        <v>94</v>
      </c>
      <c r="D26" t="s">
        <v>148</v>
      </c>
      <c r="E26" t="s">
        <v>149</v>
      </c>
      <c r="F26">
        <v>1618</v>
      </c>
    </row>
    <row r="27" spans="1:6" x14ac:dyDescent="0.35">
      <c r="A27">
        <v>2011</v>
      </c>
      <c r="B27" t="s">
        <v>28</v>
      </c>
      <c r="C27" t="s">
        <v>95</v>
      </c>
      <c r="D27" t="s">
        <v>148</v>
      </c>
      <c r="E27" t="s">
        <v>151</v>
      </c>
      <c r="F27">
        <v>932</v>
      </c>
    </row>
    <row r="28" spans="1:6" x14ac:dyDescent="0.35">
      <c r="A28">
        <v>2011</v>
      </c>
      <c r="B28" t="s">
        <v>29</v>
      </c>
      <c r="C28" t="s">
        <v>96</v>
      </c>
      <c r="D28" t="s">
        <v>148</v>
      </c>
      <c r="E28" t="s">
        <v>153</v>
      </c>
      <c r="F28">
        <v>879</v>
      </c>
    </row>
    <row r="29" spans="1:6" x14ac:dyDescent="0.35">
      <c r="A29">
        <v>2011</v>
      </c>
      <c r="B29" t="s">
        <v>30</v>
      </c>
      <c r="C29" t="s">
        <v>97</v>
      </c>
      <c r="D29" t="s">
        <v>49</v>
      </c>
      <c r="E29" t="s">
        <v>149</v>
      </c>
      <c r="F29">
        <v>1644</v>
      </c>
    </row>
    <row r="30" spans="1:6" x14ac:dyDescent="0.35">
      <c r="A30">
        <v>2011</v>
      </c>
      <c r="B30" t="s">
        <v>31</v>
      </c>
      <c r="C30" t="s">
        <v>98</v>
      </c>
      <c r="D30" t="s">
        <v>148</v>
      </c>
      <c r="E30" t="s">
        <v>153</v>
      </c>
      <c r="F30">
        <v>971</v>
      </c>
    </row>
    <row r="31" spans="1:6" x14ac:dyDescent="0.35">
      <c r="A31">
        <v>2011</v>
      </c>
      <c r="B31" t="s">
        <v>32</v>
      </c>
      <c r="C31" t="s">
        <v>114</v>
      </c>
      <c r="D31" t="s">
        <v>148</v>
      </c>
      <c r="E31" t="s">
        <v>149</v>
      </c>
      <c r="F31">
        <v>0</v>
      </c>
    </row>
    <row r="32" spans="1:6" x14ac:dyDescent="0.35">
      <c r="A32">
        <v>2011</v>
      </c>
      <c r="B32" t="s">
        <v>33</v>
      </c>
      <c r="C32" t="s">
        <v>99</v>
      </c>
      <c r="D32" t="s">
        <v>148</v>
      </c>
      <c r="E32" t="s">
        <v>153</v>
      </c>
      <c r="F32">
        <v>890</v>
      </c>
    </row>
    <row r="33" spans="1:6" x14ac:dyDescent="0.35">
      <c r="A33">
        <v>2011</v>
      </c>
      <c r="B33" t="s">
        <v>34</v>
      </c>
      <c r="C33" t="s">
        <v>100</v>
      </c>
      <c r="D33" t="s">
        <v>148</v>
      </c>
      <c r="E33" t="s">
        <v>151</v>
      </c>
      <c r="F33">
        <v>687</v>
      </c>
    </row>
    <row r="34" spans="1:6" x14ac:dyDescent="0.35">
      <c r="A34">
        <v>2011</v>
      </c>
      <c r="B34" t="s">
        <v>35</v>
      </c>
      <c r="C34" t="s">
        <v>101</v>
      </c>
      <c r="D34" t="s">
        <v>148</v>
      </c>
      <c r="E34" t="s">
        <v>153</v>
      </c>
      <c r="F34">
        <v>442</v>
      </c>
    </row>
    <row r="35" spans="1:6" x14ac:dyDescent="0.35">
      <c r="A35">
        <v>2011</v>
      </c>
      <c r="B35" t="s">
        <v>36</v>
      </c>
      <c r="C35" t="s">
        <v>102</v>
      </c>
      <c r="D35" t="s">
        <v>148</v>
      </c>
      <c r="E35" t="s">
        <v>149</v>
      </c>
      <c r="F35">
        <v>1128</v>
      </c>
    </row>
    <row r="36" spans="1:6" x14ac:dyDescent="0.35">
      <c r="A36">
        <v>2011</v>
      </c>
      <c r="B36" t="s">
        <v>37</v>
      </c>
      <c r="C36" t="s">
        <v>103</v>
      </c>
      <c r="D36" t="s">
        <v>148</v>
      </c>
      <c r="E36" t="s">
        <v>153</v>
      </c>
      <c r="F36">
        <v>702</v>
      </c>
    </row>
    <row r="37" spans="1:6" x14ac:dyDescent="0.35">
      <c r="A37">
        <v>2011</v>
      </c>
      <c r="B37" t="s">
        <v>38</v>
      </c>
      <c r="C37" t="s">
        <v>104</v>
      </c>
      <c r="D37" t="s">
        <v>148</v>
      </c>
      <c r="E37" t="s">
        <v>153</v>
      </c>
      <c r="F37">
        <v>643</v>
      </c>
    </row>
    <row r="38" spans="1:6" x14ac:dyDescent="0.35">
      <c r="A38">
        <v>2011</v>
      </c>
      <c r="B38" t="s">
        <v>39</v>
      </c>
      <c r="C38" t="s">
        <v>105</v>
      </c>
      <c r="D38" t="s">
        <v>49</v>
      </c>
      <c r="E38" t="s">
        <v>149</v>
      </c>
      <c r="F38">
        <v>1146</v>
      </c>
    </row>
    <row r="39" spans="1:6" x14ac:dyDescent="0.35">
      <c r="A39">
        <v>2011</v>
      </c>
      <c r="B39" t="s">
        <v>40</v>
      </c>
      <c r="C39" t="s">
        <v>106</v>
      </c>
      <c r="D39" t="s">
        <v>148</v>
      </c>
      <c r="E39" t="s">
        <v>151</v>
      </c>
      <c r="F39">
        <v>1161</v>
      </c>
    </row>
    <row r="40" spans="1:6" x14ac:dyDescent="0.35">
      <c r="A40">
        <v>2011</v>
      </c>
      <c r="B40" t="s">
        <v>41</v>
      </c>
      <c r="C40" t="s">
        <v>107</v>
      </c>
      <c r="D40" t="s">
        <v>148</v>
      </c>
      <c r="E40" t="s">
        <v>153</v>
      </c>
      <c r="F40">
        <v>881</v>
      </c>
    </row>
    <row r="41" spans="1:6" x14ac:dyDescent="0.35">
      <c r="A41">
        <v>2011</v>
      </c>
      <c r="B41" t="s">
        <v>42</v>
      </c>
      <c r="C41" t="s">
        <v>108</v>
      </c>
      <c r="D41" t="s">
        <v>148</v>
      </c>
      <c r="E41" t="s">
        <v>149</v>
      </c>
      <c r="F41">
        <v>875</v>
      </c>
    </row>
    <row r="42" spans="1:6" x14ac:dyDescent="0.35">
      <c r="A42">
        <v>2011</v>
      </c>
      <c r="B42" t="s">
        <v>43</v>
      </c>
      <c r="C42" t="s">
        <v>109</v>
      </c>
      <c r="D42" t="s">
        <v>49</v>
      </c>
      <c r="E42" t="s">
        <v>149</v>
      </c>
      <c r="F42">
        <v>1207</v>
      </c>
    </row>
    <row r="43" spans="1:6" x14ac:dyDescent="0.35">
      <c r="A43">
        <v>2011</v>
      </c>
      <c r="B43" t="s">
        <v>44</v>
      </c>
      <c r="C43" t="s">
        <v>110</v>
      </c>
      <c r="D43" t="s">
        <v>148</v>
      </c>
      <c r="E43" t="s">
        <v>151</v>
      </c>
      <c r="F43">
        <v>577</v>
      </c>
    </row>
    <row r="44" spans="1:6" x14ac:dyDescent="0.35">
      <c r="A44">
        <v>2011</v>
      </c>
      <c r="B44" t="s">
        <v>45</v>
      </c>
      <c r="C44" t="s">
        <v>111</v>
      </c>
      <c r="D44" t="s">
        <v>49</v>
      </c>
      <c r="E44" t="s">
        <v>149</v>
      </c>
      <c r="F44">
        <v>2453</v>
      </c>
    </row>
    <row r="45" spans="1:6" x14ac:dyDescent="0.35">
      <c r="A45">
        <v>2011</v>
      </c>
      <c r="B45" t="s">
        <v>46</v>
      </c>
      <c r="C45" t="s">
        <v>112</v>
      </c>
      <c r="D45" t="s">
        <v>148</v>
      </c>
      <c r="E45" t="s">
        <v>151</v>
      </c>
      <c r="F45">
        <v>955</v>
      </c>
    </row>
    <row r="46" spans="1:6" x14ac:dyDescent="0.35">
      <c r="A46">
        <v>2011</v>
      </c>
      <c r="B46" t="s">
        <v>47</v>
      </c>
      <c r="C46" t="s">
        <v>113</v>
      </c>
      <c r="D46" t="s">
        <v>49</v>
      </c>
      <c r="E46" t="s">
        <v>149</v>
      </c>
      <c r="F46">
        <v>2022</v>
      </c>
    </row>
    <row r="47" spans="1:6" x14ac:dyDescent="0.35">
      <c r="A47">
        <v>2012</v>
      </c>
      <c r="B47" t="s">
        <v>4</v>
      </c>
      <c r="C47" t="s">
        <v>70</v>
      </c>
      <c r="D47" t="s">
        <v>148</v>
      </c>
      <c r="E47" t="s">
        <v>149</v>
      </c>
      <c r="F47">
        <v>1075</v>
      </c>
    </row>
    <row r="48" spans="1:6" x14ac:dyDescent="0.35">
      <c r="A48">
        <v>2012</v>
      </c>
      <c r="B48" t="s">
        <v>5</v>
      </c>
      <c r="C48" t="s">
        <v>71</v>
      </c>
      <c r="D48" t="s">
        <v>148</v>
      </c>
      <c r="E48" t="s">
        <v>151</v>
      </c>
      <c r="F48">
        <v>657</v>
      </c>
    </row>
    <row r="49" spans="1:6" x14ac:dyDescent="0.35">
      <c r="A49">
        <v>2012</v>
      </c>
      <c r="B49" t="s">
        <v>6</v>
      </c>
      <c r="C49" t="s">
        <v>72</v>
      </c>
      <c r="D49" t="s">
        <v>148</v>
      </c>
      <c r="E49" t="s">
        <v>149</v>
      </c>
      <c r="F49">
        <v>681</v>
      </c>
    </row>
    <row r="50" spans="1:6" x14ac:dyDescent="0.35">
      <c r="A50">
        <v>2012</v>
      </c>
      <c r="B50" t="s">
        <v>7</v>
      </c>
      <c r="C50" t="s">
        <v>73</v>
      </c>
      <c r="D50" t="s">
        <v>148</v>
      </c>
      <c r="E50" t="s">
        <v>151</v>
      </c>
      <c r="F50">
        <v>720</v>
      </c>
    </row>
    <row r="51" spans="1:6" x14ac:dyDescent="0.35">
      <c r="A51">
        <v>2012</v>
      </c>
      <c r="B51" t="s">
        <v>8</v>
      </c>
      <c r="C51" t="s">
        <v>74</v>
      </c>
      <c r="D51" t="s">
        <v>148</v>
      </c>
      <c r="E51" t="s">
        <v>153</v>
      </c>
      <c r="F51">
        <v>768</v>
      </c>
    </row>
    <row r="52" spans="1:6" x14ac:dyDescent="0.35">
      <c r="A52">
        <v>2012</v>
      </c>
      <c r="B52" t="s">
        <v>9</v>
      </c>
      <c r="C52" t="s">
        <v>75</v>
      </c>
      <c r="D52" t="s">
        <v>148</v>
      </c>
      <c r="E52" t="s">
        <v>151</v>
      </c>
      <c r="F52">
        <v>984</v>
      </c>
    </row>
    <row r="53" spans="1:6" x14ac:dyDescent="0.35">
      <c r="A53">
        <v>2012</v>
      </c>
      <c r="B53" t="s">
        <v>10</v>
      </c>
      <c r="C53" t="s">
        <v>76</v>
      </c>
      <c r="D53" t="s">
        <v>148</v>
      </c>
      <c r="E53" t="s">
        <v>149</v>
      </c>
      <c r="F53">
        <v>682</v>
      </c>
    </row>
    <row r="54" spans="1:6" x14ac:dyDescent="0.35">
      <c r="A54">
        <v>2012</v>
      </c>
      <c r="B54" t="s">
        <v>11</v>
      </c>
      <c r="C54" t="s">
        <v>77</v>
      </c>
      <c r="D54" t="s">
        <v>148</v>
      </c>
      <c r="E54" t="s">
        <v>153</v>
      </c>
      <c r="F54">
        <v>706</v>
      </c>
    </row>
    <row r="55" spans="1:6" x14ac:dyDescent="0.35">
      <c r="A55">
        <v>2012</v>
      </c>
      <c r="B55" t="s">
        <v>12</v>
      </c>
      <c r="C55" t="s">
        <v>78</v>
      </c>
      <c r="D55" t="s">
        <v>148</v>
      </c>
      <c r="E55" t="s">
        <v>153</v>
      </c>
      <c r="F55">
        <v>733</v>
      </c>
    </row>
    <row r="56" spans="1:6" x14ac:dyDescent="0.35">
      <c r="A56">
        <v>2012</v>
      </c>
      <c r="B56" t="s">
        <v>13</v>
      </c>
      <c r="C56" t="s">
        <v>79</v>
      </c>
      <c r="D56" t="s">
        <v>148</v>
      </c>
      <c r="E56" t="s">
        <v>151</v>
      </c>
      <c r="F56">
        <v>888</v>
      </c>
    </row>
    <row r="57" spans="1:6" x14ac:dyDescent="0.35">
      <c r="A57">
        <v>2012</v>
      </c>
      <c r="B57" t="s">
        <v>14</v>
      </c>
      <c r="C57" t="s">
        <v>80</v>
      </c>
      <c r="D57" t="s">
        <v>148</v>
      </c>
      <c r="E57" t="s">
        <v>153</v>
      </c>
      <c r="F57">
        <v>2237</v>
      </c>
    </row>
    <row r="58" spans="1:6" x14ac:dyDescent="0.35">
      <c r="A58">
        <v>2012</v>
      </c>
      <c r="B58" t="s">
        <v>63</v>
      </c>
      <c r="C58" t="s">
        <v>81</v>
      </c>
      <c r="D58" t="s">
        <v>148</v>
      </c>
      <c r="E58" t="s">
        <v>151</v>
      </c>
      <c r="F58">
        <v>1511</v>
      </c>
    </row>
    <row r="59" spans="1:6" x14ac:dyDescent="0.35">
      <c r="A59">
        <v>2012</v>
      </c>
      <c r="B59" t="s">
        <v>15</v>
      </c>
      <c r="C59" t="s">
        <v>82</v>
      </c>
      <c r="D59" t="s">
        <v>148</v>
      </c>
      <c r="E59" t="s">
        <v>153</v>
      </c>
      <c r="F59">
        <v>644</v>
      </c>
    </row>
    <row r="60" spans="1:6" x14ac:dyDescent="0.35">
      <c r="A60">
        <v>2012</v>
      </c>
      <c r="B60" t="s">
        <v>16</v>
      </c>
      <c r="C60" t="s">
        <v>83</v>
      </c>
      <c r="D60" t="s">
        <v>148</v>
      </c>
      <c r="E60" t="s">
        <v>151</v>
      </c>
      <c r="F60">
        <v>898</v>
      </c>
    </row>
    <row r="61" spans="1:6" x14ac:dyDescent="0.35">
      <c r="A61">
        <v>2012</v>
      </c>
      <c r="B61" t="s">
        <v>17</v>
      </c>
      <c r="C61" t="s">
        <v>84</v>
      </c>
      <c r="D61" t="s">
        <v>148</v>
      </c>
      <c r="E61" t="s">
        <v>151</v>
      </c>
      <c r="F61">
        <v>1639</v>
      </c>
    </row>
    <row r="62" spans="1:6" x14ac:dyDescent="0.35">
      <c r="A62">
        <v>2012</v>
      </c>
      <c r="B62" t="s">
        <v>18</v>
      </c>
      <c r="C62" t="s">
        <v>85</v>
      </c>
      <c r="D62" t="s">
        <v>148</v>
      </c>
      <c r="E62" t="s">
        <v>151</v>
      </c>
      <c r="F62">
        <v>572</v>
      </c>
    </row>
    <row r="63" spans="1:6" x14ac:dyDescent="0.35">
      <c r="A63">
        <v>2012</v>
      </c>
      <c r="B63" t="s">
        <v>19</v>
      </c>
      <c r="C63" t="s">
        <v>86</v>
      </c>
      <c r="D63" t="s">
        <v>49</v>
      </c>
      <c r="E63" t="s">
        <v>149</v>
      </c>
      <c r="F63">
        <v>6911</v>
      </c>
    </row>
    <row r="64" spans="1:6" x14ac:dyDescent="0.35">
      <c r="A64">
        <v>2012</v>
      </c>
      <c r="B64" t="s">
        <v>20</v>
      </c>
      <c r="C64" t="s">
        <v>87</v>
      </c>
      <c r="D64" t="s">
        <v>49</v>
      </c>
      <c r="E64" t="s">
        <v>149</v>
      </c>
      <c r="F64">
        <v>2237</v>
      </c>
    </row>
    <row r="65" spans="1:6" x14ac:dyDescent="0.35">
      <c r="A65">
        <v>2012</v>
      </c>
      <c r="B65" t="s">
        <v>131</v>
      </c>
      <c r="C65" t="s">
        <v>132</v>
      </c>
      <c r="D65" t="s">
        <v>148</v>
      </c>
      <c r="E65" t="s">
        <v>151</v>
      </c>
      <c r="F65">
        <v>2108</v>
      </c>
    </row>
    <row r="66" spans="1:6" x14ac:dyDescent="0.35">
      <c r="A66">
        <v>2012</v>
      </c>
      <c r="B66" t="s">
        <v>22</v>
      </c>
      <c r="C66" t="s">
        <v>88</v>
      </c>
      <c r="D66" t="s">
        <v>148</v>
      </c>
      <c r="E66" t="s">
        <v>151</v>
      </c>
      <c r="F66">
        <v>882</v>
      </c>
    </row>
    <row r="67" spans="1:6" x14ac:dyDescent="0.35">
      <c r="A67">
        <v>2012</v>
      </c>
      <c r="B67" t="s">
        <v>23</v>
      </c>
      <c r="C67" t="s">
        <v>89</v>
      </c>
      <c r="D67" t="s">
        <v>148</v>
      </c>
      <c r="E67" t="s">
        <v>149</v>
      </c>
      <c r="F67">
        <v>969</v>
      </c>
    </row>
    <row r="68" spans="1:6" x14ac:dyDescent="0.35">
      <c r="A68">
        <v>2012</v>
      </c>
      <c r="B68" t="s">
        <v>24</v>
      </c>
      <c r="C68" t="s">
        <v>90</v>
      </c>
      <c r="D68" t="s">
        <v>148</v>
      </c>
      <c r="E68" t="s">
        <v>151</v>
      </c>
      <c r="F68">
        <v>1278</v>
      </c>
    </row>
    <row r="69" spans="1:6" x14ac:dyDescent="0.35">
      <c r="A69">
        <v>2012</v>
      </c>
      <c r="B69" t="s">
        <v>91</v>
      </c>
      <c r="C69" t="s">
        <v>92</v>
      </c>
      <c r="D69" t="s">
        <v>148</v>
      </c>
      <c r="E69" t="s">
        <v>153</v>
      </c>
      <c r="F69">
        <v>56</v>
      </c>
    </row>
    <row r="70" spans="1:6" x14ac:dyDescent="0.35">
      <c r="A70">
        <v>2012</v>
      </c>
      <c r="B70" t="s">
        <v>26</v>
      </c>
      <c r="C70" t="s">
        <v>93</v>
      </c>
      <c r="D70" t="s">
        <v>148</v>
      </c>
      <c r="E70" t="s">
        <v>151</v>
      </c>
      <c r="F70">
        <v>1687</v>
      </c>
    </row>
    <row r="71" spans="1:6" x14ac:dyDescent="0.35">
      <c r="A71">
        <v>2012</v>
      </c>
      <c r="B71" t="s">
        <v>27</v>
      </c>
      <c r="C71" t="s">
        <v>94</v>
      </c>
      <c r="D71" t="s">
        <v>148</v>
      </c>
      <c r="E71" t="s">
        <v>149</v>
      </c>
      <c r="F71">
        <v>1520</v>
      </c>
    </row>
    <row r="72" spans="1:6" x14ac:dyDescent="0.35">
      <c r="A72">
        <v>2012</v>
      </c>
      <c r="B72" t="s">
        <v>28</v>
      </c>
      <c r="C72" t="s">
        <v>95</v>
      </c>
      <c r="D72" t="s">
        <v>148</v>
      </c>
      <c r="E72" t="s">
        <v>151</v>
      </c>
      <c r="F72">
        <v>931</v>
      </c>
    </row>
    <row r="73" spans="1:6" x14ac:dyDescent="0.35">
      <c r="A73">
        <v>2012</v>
      </c>
      <c r="B73" t="s">
        <v>29</v>
      </c>
      <c r="C73" t="s">
        <v>96</v>
      </c>
      <c r="D73" t="s">
        <v>148</v>
      </c>
      <c r="E73" t="s">
        <v>153</v>
      </c>
      <c r="F73">
        <v>810</v>
      </c>
    </row>
    <row r="74" spans="1:6" x14ac:dyDescent="0.35">
      <c r="A74">
        <v>2012</v>
      </c>
      <c r="B74" t="s">
        <v>30</v>
      </c>
      <c r="C74" t="s">
        <v>97</v>
      </c>
      <c r="D74" t="s">
        <v>49</v>
      </c>
      <c r="E74" t="s">
        <v>149</v>
      </c>
      <c r="F74">
        <v>1457</v>
      </c>
    </row>
    <row r="75" spans="1:6" x14ac:dyDescent="0.35">
      <c r="A75">
        <v>2012</v>
      </c>
      <c r="B75" t="s">
        <v>31</v>
      </c>
      <c r="C75" t="s">
        <v>98</v>
      </c>
      <c r="D75" t="s">
        <v>148</v>
      </c>
      <c r="E75" t="s">
        <v>153</v>
      </c>
      <c r="F75">
        <v>933</v>
      </c>
    </row>
    <row r="76" spans="1:6" x14ac:dyDescent="0.35">
      <c r="A76">
        <v>2012</v>
      </c>
      <c r="B76" t="s">
        <v>32</v>
      </c>
      <c r="C76" t="s">
        <v>114</v>
      </c>
      <c r="D76" t="s">
        <v>148</v>
      </c>
      <c r="E76" t="s">
        <v>149</v>
      </c>
      <c r="F76">
        <v>0</v>
      </c>
    </row>
    <row r="77" spans="1:6" x14ac:dyDescent="0.35">
      <c r="A77">
        <v>2012</v>
      </c>
      <c r="B77" t="s">
        <v>33</v>
      </c>
      <c r="C77" t="s">
        <v>99</v>
      </c>
      <c r="D77" t="s">
        <v>148</v>
      </c>
      <c r="E77" t="s">
        <v>153</v>
      </c>
      <c r="F77">
        <v>833</v>
      </c>
    </row>
    <row r="78" spans="1:6" x14ac:dyDescent="0.35">
      <c r="A78">
        <v>2012</v>
      </c>
      <c r="B78" t="s">
        <v>34</v>
      </c>
      <c r="C78" t="s">
        <v>100</v>
      </c>
      <c r="D78" t="s">
        <v>148</v>
      </c>
      <c r="E78" t="s">
        <v>151</v>
      </c>
      <c r="F78">
        <v>606</v>
      </c>
    </row>
    <row r="79" spans="1:6" x14ac:dyDescent="0.35">
      <c r="A79">
        <v>2012</v>
      </c>
      <c r="B79" t="s">
        <v>35</v>
      </c>
      <c r="C79" t="s">
        <v>101</v>
      </c>
      <c r="D79" t="s">
        <v>148</v>
      </c>
      <c r="E79" t="s">
        <v>153</v>
      </c>
      <c r="F79">
        <v>455</v>
      </c>
    </row>
    <row r="80" spans="1:6" x14ac:dyDescent="0.35">
      <c r="A80">
        <v>2012</v>
      </c>
      <c r="B80" t="s">
        <v>36</v>
      </c>
      <c r="C80" t="s">
        <v>102</v>
      </c>
      <c r="D80" t="s">
        <v>148</v>
      </c>
      <c r="E80" t="s">
        <v>149</v>
      </c>
      <c r="F80">
        <v>1054</v>
      </c>
    </row>
    <row r="81" spans="1:6" x14ac:dyDescent="0.35">
      <c r="A81">
        <v>2012</v>
      </c>
      <c r="B81" t="s">
        <v>37</v>
      </c>
      <c r="C81" t="s">
        <v>103</v>
      </c>
      <c r="D81" t="s">
        <v>148</v>
      </c>
      <c r="E81" t="s">
        <v>153</v>
      </c>
      <c r="F81">
        <v>686</v>
      </c>
    </row>
    <row r="82" spans="1:6" x14ac:dyDescent="0.35">
      <c r="A82">
        <v>2012</v>
      </c>
      <c r="B82" t="s">
        <v>38</v>
      </c>
      <c r="C82" t="s">
        <v>104</v>
      </c>
      <c r="D82" t="s">
        <v>148</v>
      </c>
      <c r="E82" t="s">
        <v>153</v>
      </c>
      <c r="F82">
        <v>623</v>
      </c>
    </row>
    <row r="83" spans="1:6" x14ac:dyDescent="0.35">
      <c r="A83">
        <v>2012</v>
      </c>
      <c r="B83" t="s">
        <v>39</v>
      </c>
      <c r="C83" t="s">
        <v>105</v>
      </c>
      <c r="D83" t="s">
        <v>49</v>
      </c>
      <c r="E83" t="s">
        <v>149</v>
      </c>
      <c r="F83">
        <v>1089</v>
      </c>
    </row>
    <row r="84" spans="1:6" x14ac:dyDescent="0.35">
      <c r="A84">
        <v>2012</v>
      </c>
      <c r="B84" t="s">
        <v>40</v>
      </c>
      <c r="C84" t="s">
        <v>106</v>
      </c>
      <c r="D84" t="s">
        <v>148</v>
      </c>
      <c r="E84" t="s">
        <v>151</v>
      </c>
      <c r="F84">
        <v>1125</v>
      </c>
    </row>
    <row r="85" spans="1:6" x14ac:dyDescent="0.35">
      <c r="A85">
        <v>2012</v>
      </c>
      <c r="B85" t="s">
        <v>41</v>
      </c>
      <c r="C85" t="s">
        <v>107</v>
      </c>
      <c r="D85" t="s">
        <v>148</v>
      </c>
      <c r="E85" t="s">
        <v>153</v>
      </c>
      <c r="F85">
        <v>778</v>
      </c>
    </row>
    <row r="86" spans="1:6" x14ac:dyDescent="0.35">
      <c r="A86">
        <v>2012</v>
      </c>
      <c r="B86" t="s">
        <v>42</v>
      </c>
      <c r="C86" t="s">
        <v>108</v>
      </c>
      <c r="D86" t="s">
        <v>148</v>
      </c>
      <c r="E86" t="s">
        <v>149</v>
      </c>
      <c r="F86">
        <v>853</v>
      </c>
    </row>
    <row r="87" spans="1:6" x14ac:dyDescent="0.35">
      <c r="A87">
        <v>2012</v>
      </c>
      <c r="B87" t="s">
        <v>43</v>
      </c>
      <c r="C87" t="s">
        <v>109</v>
      </c>
      <c r="D87" t="s">
        <v>49</v>
      </c>
      <c r="E87" t="s">
        <v>149</v>
      </c>
      <c r="F87">
        <v>1140</v>
      </c>
    </row>
    <row r="88" spans="1:6" x14ac:dyDescent="0.35">
      <c r="A88">
        <v>2012</v>
      </c>
      <c r="B88" t="s">
        <v>44</v>
      </c>
      <c r="C88" t="s">
        <v>110</v>
      </c>
      <c r="D88" t="s">
        <v>148</v>
      </c>
      <c r="E88" t="s">
        <v>151</v>
      </c>
      <c r="F88">
        <v>554</v>
      </c>
    </row>
    <row r="89" spans="1:6" x14ac:dyDescent="0.35">
      <c r="A89">
        <v>2012</v>
      </c>
      <c r="B89" t="s">
        <v>45</v>
      </c>
      <c r="C89" t="s">
        <v>111</v>
      </c>
      <c r="D89" t="s">
        <v>49</v>
      </c>
      <c r="E89" t="s">
        <v>149</v>
      </c>
      <c r="F89">
        <v>2322</v>
      </c>
    </row>
    <row r="90" spans="1:6" x14ac:dyDescent="0.35">
      <c r="A90">
        <v>2012</v>
      </c>
      <c r="B90" t="s">
        <v>46</v>
      </c>
      <c r="C90" t="s">
        <v>112</v>
      </c>
      <c r="D90" t="s">
        <v>148</v>
      </c>
      <c r="E90" t="s">
        <v>151</v>
      </c>
      <c r="F90">
        <v>864</v>
      </c>
    </row>
    <row r="91" spans="1:6" x14ac:dyDescent="0.35">
      <c r="A91">
        <v>2012</v>
      </c>
      <c r="B91" t="s">
        <v>47</v>
      </c>
      <c r="C91" t="s">
        <v>113</v>
      </c>
      <c r="D91" t="s">
        <v>49</v>
      </c>
      <c r="E91" t="s">
        <v>149</v>
      </c>
      <c r="F91">
        <v>1911</v>
      </c>
    </row>
    <row r="92" spans="1:6" x14ac:dyDescent="0.35">
      <c r="A92">
        <v>2013</v>
      </c>
      <c r="B92" t="s">
        <v>4</v>
      </c>
      <c r="C92" t="s">
        <v>70</v>
      </c>
      <c r="D92" t="s">
        <v>148</v>
      </c>
      <c r="E92" t="s">
        <v>149</v>
      </c>
      <c r="F92">
        <v>1031</v>
      </c>
    </row>
    <row r="93" spans="1:6" x14ac:dyDescent="0.35">
      <c r="A93">
        <v>2013</v>
      </c>
      <c r="B93" t="s">
        <v>5</v>
      </c>
      <c r="C93" t="s">
        <v>71</v>
      </c>
      <c r="D93" t="s">
        <v>148</v>
      </c>
      <c r="E93" t="s">
        <v>151</v>
      </c>
      <c r="F93">
        <v>613</v>
      </c>
    </row>
    <row r="94" spans="1:6" x14ac:dyDescent="0.35">
      <c r="A94">
        <v>2013</v>
      </c>
      <c r="B94" t="s">
        <v>6</v>
      </c>
      <c r="C94" t="s">
        <v>72</v>
      </c>
      <c r="D94" t="s">
        <v>148</v>
      </c>
      <c r="E94" t="s">
        <v>149</v>
      </c>
      <c r="F94">
        <v>652</v>
      </c>
    </row>
    <row r="95" spans="1:6" x14ac:dyDescent="0.35">
      <c r="A95">
        <v>2013</v>
      </c>
      <c r="B95" t="s">
        <v>7</v>
      </c>
      <c r="C95" t="s">
        <v>73</v>
      </c>
      <c r="D95" t="s">
        <v>148</v>
      </c>
      <c r="E95" t="s">
        <v>151</v>
      </c>
      <c r="F95">
        <v>752</v>
      </c>
    </row>
    <row r="96" spans="1:6" x14ac:dyDescent="0.35">
      <c r="A96">
        <v>2013</v>
      </c>
      <c r="B96" t="s">
        <v>8</v>
      </c>
      <c r="C96" t="s">
        <v>74</v>
      </c>
      <c r="D96" t="s">
        <v>148</v>
      </c>
      <c r="E96" t="s">
        <v>153</v>
      </c>
      <c r="F96">
        <v>721</v>
      </c>
    </row>
    <row r="97" spans="1:6" x14ac:dyDescent="0.35">
      <c r="A97">
        <v>2013</v>
      </c>
      <c r="B97" t="s">
        <v>9</v>
      </c>
      <c r="C97" t="s">
        <v>75</v>
      </c>
      <c r="D97" t="s">
        <v>148</v>
      </c>
      <c r="E97" t="s">
        <v>151</v>
      </c>
      <c r="F97">
        <v>955</v>
      </c>
    </row>
    <row r="98" spans="1:6" x14ac:dyDescent="0.35">
      <c r="A98">
        <v>2013</v>
      </c>
      <c r="B98" t="s">
        <v>10</v>
      </c>
      <c r="C98" t="s">
        <v>76</v>
      </c>
      <c r="D98" t="s">
        <v>148</v>
      </c>
      <c r="E98" t="s">
        <v>149</v>
      </c>
      <c r="F98">
        <v>666</v>
      </c>
    </row>
    <row r="99" spans="1:6" x14ac:dyDescent="0.35">
      <c r="A99">
        <v>2013</v>
      </c>
      <c r="B99" t="s">
        <v>11</v>
      </c>
      <c r="C99" t="s">
        <v>77</v>
      </c>
      <c r="D99" t="s">
        <v>148</v>
      </c>
      <c r="E99" t="s">
        <v>153</v>
      </c>
      <c r="F99">
        <v>752</v>
      </c>
    </row>
    <row r="100" spans="1:6" x14ac:dyDescent="0.35">
      <c r="A100">
        <v>2013</v>
      </c>
      <c r="B100" t="s">
        <v>12</v>
      </c>
      <c r="C100" t="s">
        <v>78</v>
      </c>
      <c r="D100" t="s">
        <v>148</v>
      </c>
      <c r="E100" t="s">
        <v>153</v>
      </c>
      <c r="F100">
        <v>740</v>
      </c>
    </row>
    <row r="101" spans="1:6" x14ac:dyDescent="0.35">
      <c r="A101">
        <v>2013</v>
      </c>
      <c r="B101" t="s">
        <v>13</v>
      </c>
      <c r="C101" t="s">
        <v>79</v>
      </c>
      <c r="D101" t="s">
        <v>148</v>
      </c>
      <c r="E101" t="s">
        <v>151</v>
      </c>
      <c r="F101">
        <v>884</v>
      </c>
    </row>
    <row r="102" spans="1:6" x14ac:dyDescent="0.35">
      <c r="A102">
        <v>2013</v>
      </c>
      <c r="B102" t="s">
        <v>14</v>
      </c>
      <c r="C102" t="s">
        <v>80</v>
      </c>
      <c r="D102" t="s">
        <v>148</v>
      </c>
      <c r="E102" t="s">
        <v>153</v>
      </c>
      <c r="F102">
        <v>2222</v>
      </c>
    </row>
    <row r="103" spans="1:6" x14ac:dyDescent="0.35">
      <c r="A103">
        <v>2013</v>
      </c>
      <c r="B103" t="s">
        <v>63</v>
      </c>
      <c r="C103" t="s">
        <v>81</v>
      </c>
      <c r="D103" t="s">
        <v>148</v>
      </c>
      <c r="E103" t="s">
        <v>151</v>
      </c>
      <c r="F103">
        <v>1485</v>
      </c>
    </row>
    <row r="104" spans="1:6" x14ac:dyDescent="0.35">
      <c r="A104">
        <v>2013</v>
      </c>
      <c r="B104" t="s">
        <v>15</v>
      </c>
      <c r="C104" t="s">
        <v>82</v>
      </c>
      <c r="D104" t="s">
        <v>148</v>
      </c>
      <c r="E104" t="s">
        <v>153</v>
      </c>
      <c r="F104">
        <v>638</v>
      </c>
    </row>
    <row r="105" spans="1:6" x14ac:dyDescent="0.35">
      <c r="A105">
        <v>2013</v>
      </c>
      <c r="B105" t="s">
        <v>16</v>
      </c>
      <c r="C105" t="s">
        <v>83</v>
      </c>
      <c r="D105" t="s">
        <v>148</v>
      </c>
      <c r="E105" t="s">
        <v>151</v>
      </c>
      <c r="F105">
        <v>879</v>
      </c>
    </row>
    <row r="106" spans="1:6" x14ac:dyDescent="0.35">
      <c r="A106">
        <v>2013</v>
      </c>
      <c r="B106" t="s">
        <v>17</v>
      </c>
      <c r="C106" t="s">
        <v>84</v>
      </c>
      <c r="D106" t="s">
        <v>148</v>
      </c>
      <c r="E106" t="s">
        <v>151</v>
      </c>
      <c r="F106">
        <v>1637</v>
      </c>
    </row>
    <row r="107" spans="1:6" x14ac:dyDescent="0.35">
      <c r="A107">
        <v>2013</v>
      </c>
      <c r="B107" t="s">
        <v>18</v>
      </c>
      <c r="C107" t="s">
        <v>85</v>
      </c>
      <c r="D107" t="s">
        <v>148</v>
      </c>
      <c r="E107" t="s">
        <v>151</v>
      </c>
      <c r="F107">
        <v>542</v>
      </c>
    </row>
    <row r="108" spans="1:6" x14ac:dyDescent="0.35">
      <c r="A108">
        <v>2013</v>
      </c>
      <c r="B108" t="s">
        <v>19</v>
      </c>
      <c r="C108" t="s">
        <v>86</v>
      </c>
      <c r="D108" t="s">
        <v>49</v>
      </c>
      <c r="E108" t="s">
        <v>149</v>
      </c>
      <c r="F108">
        <v>6644</v>
      </c>
    </row>
    <row r="109" spans="1:6" x14ac:dyDescent="0.35">
      <c r="A109">
        <v>2013</v>
      </c>
      <c r="B109" t="s">
        <v>20</v>
      </c>
      <c r="C109" t="s">
        <v>87</v>
      </c>
      <c r="D109" t="s">
        <v>49</v>
      </c>
      <c r="E109" t="s">
        <v>149</v>
      </c>
      <c r="F109">
        <v>2118</v>
      </c>
    </row>
    <row r="110" spans="1:6" x14ac:dyDescent="0.35">
      <c r="A110">
        <v>2013</v>
      </c>
      <c r="B110" t="s">
        <v>131</v>
      </c>
      <c r="C110" t="s">
        <v>132</v>
      </c>
      <c r="D110" t="s">
        <v>148</v>
      </c>
      <c r="E110" t="s">
        <v>151</v>
      </c>
      <c r="F110">
        <v>2089</v>
      </c>
    </row>
    <row r="111" spans="1:6" x14ac:dyDescent="0.35">
      <c r="A111">
        <v>2013</v>
      </c>
      <c r="B111" t="s">
        <v>22</v>
      </c>
      <c r="C111" t="s">
        <v>88</v>
      </c>
      <c r="D111" t="s">
        <v>148</v>
      </c>
      <c r="E111" t="s">
        <v>151</v>
      </c>
      <c r="F111">
        <v>858</v>
      </c>
    </row>
    <row r="112" spans="1:6" x14ac:dyDescent="0.35">
      <c r="A112">
        <v>2013</v>
      </c>
      <c r="B112" t="s">
        <v>23</v>
      </c>
      <c r="C112" t="s">
        <v>89</v>
      </c>
      <c r="D112" t="s">
        <v>148</v>
      </c>
      <c r="E112" t="s">
        <v>149</v>
      </c>
      <c r="F112">
        <v>944</v>
      </c>
    </row>
    <row r="113" spans="1:6" x14ac:dyDescent="0.35">
      <c r="A113">
        <v>2013</v>
      </c>
      <c r="B113" t="s">
        <v>24</v>
      </c>
      <c r="C113" t="s">
        <v>90</v>
      </c>
      <c r="D113" t="s">
        <v>148</v>
      </c>
      <c r="E113" t="s">
        <v>151</v>
      </c>
      <c r="F113">
        <v>1200</v>
      </c>
    </row>
    <row r="114" spans="1:6" x14ac:dyDescent="0.35">
      <c r="A114">
        <v>2013</v>
      </c>
      <c r="B114" t="s">
        <v>91</v>
      </c>
      <c r="C114" t="s">
        <v>92</v>
      </c>
      <c r="D114" t="s">
        <v>148</v>
      </c>
      <c r="E114" t="s">
        <v>153</v>
      </c>
      <c r="F114">
        <v>56</v>
      </c>
    </row>
    <row r="115" spans="1:6" x14ac:dyDescent="0.35">
      <c r="A115">
        <v>2013</v>
      </c>
      <c r="B115" t="s">
        <v>26</v>
      </c>
      <c r="C115" t="s">
        <v>93</v>
      </c>
      <c r="D115" t="s">
        <v>148</v>
      </c>
      <c r="E115" t="s">
        <v>151</v>
      </c>
      <c r="F115">
        <v>1678</v>
      </c>
    </row>
    <row r="116" spans="1:6" x14ac:dyDescent="0.35">
      <c r="A116">
        <v>2013</v>
      </c>
      <c r="B116" t="s">
        <v>27</v>
      </c>
      <c r="C116" t="s">
        <v>94</v>
      </c>
      <c r="D116" t="s">
        <v>148</v>
      </c>
      <c r="E116" t="s">
        <v>149</v>
      </c>
      <c r="F116">
        <v>1482</v>
      </c>
    </row>
    <row r="117" spans="1:6" x14ac:dyDescent="0.35">
      <c r="A117">
        <v>2013</v>
      </c>
      <c r="B117" t="s">
        <v>28</v>
      </c>
      <c r="C117" t="s">
        <v>95</v>
      </c>
      <c r="D117" t="s">
        <v>148</v>
      </c>
      <c r="E117" t="s">
        <v>151</v>
      </c>
      <c r="F117">
        <v>913</v>
      </c>
    </row>
    <row r="118" spans="1:6" x14ac:dyDescent="0.35">
      <c r="A118">
        <v>2013</v>
      </c>
      <c r="B118" t="s">
        <v>29</v>
      </c>
      <c r="C118" t="s">
        <v>96</v>
      </c>
      <c r="D118" t="s">
        <v>148</v>
      </c>
      <c r="E118" t="s">
        <v>153</v>
      </c>
      <c r="F118">
        <v>753</v>
      </c>
    </row>
    <row r="119" spans="1:6" x14ac:dyDescent="0.35">
      <c r="A119">
        <v>2013</v>
      </c>
      <c r="B119" t="s">
        <v>30</v>
      </c>
      <c r="C119" t="s">
        <v>97</v>
      </c>
      <c r="D119" t="s">
        <v>49</v>
      </c>
      <c r="E119" t="s">
        <v>149</v>
      </c>
      <c r="F119">
        <v>1299</v>
      </c>
    </row>
    <row r="120" spans="1:6" x14ac:dyDescent="0.35">
      <c r="A120">
        <v>2013</v>
      </c>
      <c r="B120" t="s">
        <v>31</v>
      </c>
      <c r="C120" t="s">
        <v>98</v>
      </c>
      <c r="D120" t="s">
        <v>148</v>
      </c>
      <c r="E120" t="s">
        <v>153</v>
      </c>
      <c r="F120">
        <v>883</v>
      </c>
    </row>
    <row r="121" spans="1:6" x14ac:dyDescent="0.35">
      <c r="A121">
        <v>2013</v>
      </c>
      <c r="B121" t="s">
        <v>32</v>
      </c>
      <c r="C121" t="s">
        <v>114</v>
      </c>
      <c r="D121" t="s">
        <v>148</v>
      </c>
      <c r="E121" t="s">
        <v>149</v>
      </c>
      <c r="F121">
        <v>0</v>
      </c>
    </row>
    <row r="122" spans="1:6" x14ac:dyDescent="0.35">
      <c r="A122">
        <v>2013</v>
      </c>
      <c r="B122" t="s">
        <v>33</v>
      </c>
      <c r="C122" t="s">
        <v>99</v>
      </c>
      <c r="D122" t="s">
        <v>148</v>
      </c>
      <c r="E122" t="s">
        <v>153</v>
      </c>
      <c r="F122">
        <v>831</v>
      </c>
    </row>
    <row r="123" spans="1:6" x14ac:dyDescent="0.35">
      <c r="A123">
        <v>2013</v>
      </c>
      <c r="B123" t="s">
        <v>34</v>
      </c>
      <c r="C123" t="s">
        <v>100</v>
      </c>
      <c r="D123" t="s">
        <v>148</v>
      </c>
      <c r="E123" t="s">
        <v>151</v>
      </c>
      <c r="F123">
        <v>612</v>
      </c>
    </row>
    <row r="124" spans="1:6" x14ac:dyDescent="0.35">
      <c r="A124">
        <v>2013</v>
      </c>
      <c r="B124" t="s">
        <v>35</v>
      </c>
      <c r="C124" t="s">
        <v>101</v>
      </c>
      <c r="D124" t="s">
        <v>148</v>
      </c>
      <c r="E124" t="s">
        <v>153</v>
      </c>
      <c r="F124">
        <v>437</v>
      </c>
    </row>
    <row r="125" spans="1:6" x14ac:dyDescent="0.35">
      <c r="A125">
        <v>2013</v>
      </c>
      <c r="B125" t="s">
        <v>36</v>
      </c>
      <c r="C125" t="s">
        <v>102</v>
      </c>
      <c r="D125" t="s">
        <v>148</v>
      </c>
      <c r="E125" t="s">
        <v>149</v>
      </c>
      <c r="F125">
        <v>1012</v>
      </c>
    </row>
    <row r="126" spans="1:6" x14ac:dyDescent="0.35">
      <c r="A126">
        <v>2013</v>
      </c>
      <c r="B126" t="s">
        <v>37</v>
      </c>
      <c r="C126" t="s">
        <v>103</v>
      </c>
      <c r="D126" t="s">
        <v>148</v>
      </c>
      <c r="E126" t="s">
        <v>153</v>
      </c>
      <c r="F126">
        <v>698</v>
      </c>
    </row>
    <row r="127" spans="1:6" x14ac:dyDescent="0.35">
      <c r="A127">
        <v>2013</v>
      </c>
      <c r="B127" t="s">
        <v>38</v>
      </c>
      <c r="C127" t="s">
        <v>104</v>
      </c>
      <c r="D127" t="s">
        <v>148</v>
      </c>
      <c r="E127" t="s">
        <v>153</v>
      </c>
      <c r="F127">
        <v>609</v>
      </c>
    </row>
    <row r="128" spans="1:6" x14ac:dyDescent="0.35">
      <c r="A128">
        <v>2013</v>
      </c>
      <c r="B128" t="s">
        <v>39</v>
      </c>
      <c r="C128" t="s">
        <v>105</v>
      </c>
      <c r="D128" t="s">
        <v>49</v>
      </c>
      <c r="E128" t="s">
        <v>149</v>
      </c>
      <c r="F128">
        <v>1021</v>
      </c>
    </row>
    <row r="129" spans="1:6" x14ac:dyDescent="0.35">
      <c r="A129">
        <v>2013</v>
      </c>
      <c r="B129" t="s">
        <v>40</v>
      </c>
      <c r="C129" t="s">
        <v>106</v>
      </c>
      <c r="D129" t="s">
        <v>148</v>
      </c>
      <c r="E129" t="s">
        <v>151</v>
      </c>
      <c r="F129">
        <v>1154</v>
      </c>
    </row>
    <row r="130" spans="1:6" x14ac:dyDescent="0.35">
      <c r="A130">
        <v>2013</v>
      </c>
      <c r="B130" t="s">
        <v>41</v>
      </c>
      <c r="C130" t="s">
        <v>107</v>
      </c>
      <c r="D130" t="s">
        <v>148</v>
      </c>
      <c r="E130" t="s">
        <v>153</v>
      </c>
      <c r="F130">
        <v>770</v>
      </c>
    </row>
    <row r="131" spans="1:6" x14ac:dyDescent="0.35">
      <c r="A131">
        <v>2013</v>
      </c>
      <c r="B131" t="s">
        <v>42</v>
      </c>
      <c r="C131" t="s">
        <v>108</v>
      </c>
      <c r="D131" t="s">
        <v>148</v>
      </c>
      <c r="E131" t="s">
        <v>149</v>
      </c>
      <c r="F131">
        <v>809</v>
      </c>
    </row>
    <row r="132" spans="1:6" x14ac:dyDescent="0.35">
      <c r="A132">
        <v>2013</v>
      </c>
      <c r="B132" t="s">
        <v>43</v>
      </c>
      <c r="C132" t="s">
        <v>109</v>
      </c>
      <c r="D132" t="s">
        <v>49</v>
      </c>
      <c r="E132" t="s">
        <v>149</v>
      </c>
      <c r="F132">
        <v>1088</v>
      </c>
    </row>
    <row r="133" spans="1:6" x14ac:dyDescent="0.35">
      <c r="A133">
        <v>2013</v>
      </c>
      <c r="B133" t="s">
        <v>44</v>
      </c>
      <c r="C133" t="s">
        <v>110</v>
      </c>
      <c r="D133" t="s">
        <v>148</v>
      </c>
      <c r="E133" t="s">
        <v>151</v>
      </c>
      <c r="F133">
        <v>522</v>
      </c>
    </row>
    <row r="134" spans="1:6" x14ac:dyDescent="0.35">
      <c r="A134">
        <v>2013</v>
      </c>
      <c r="B134" t="s">
        <v>45</v>
      </c>
      <c r="C134" t="s">
        <v>111</v>
      </c>
      <c r="D134" t="s">
        <v>49</v>
      </c>
      <c r="E134" t="s">
        <v>149</v>
      </c>
      <c r="F134">
        <v>2218</v>
      </c>
    </row>
    <row r="135" spans="1:6" x14ac:dyDescent="0.35">
      <c r="A135">
        <v>2013</v>
      </c>
      <c r="B135" t="s">
        <v>46</v>
      </c>
      <c r="C135" t="s">
        <v>112</v>
      </c>
      <c r="D135" t="s">
        <v>148</v>
      </c>
      <c r="E135" t="s">
        <v>151</v>
      </c>
      <c r="F135">
        <v>837</v>
      </c>
    </row>
    <row r="136" spans="1:6" x14ac:dyDescent="0.35">
      <c r="A136">
        <v>2013</v>
      </c>
      <c r="B136" t="s">
        <v>47</v>
      </c>
      <c r="C136" t="s">
        <v>113</v>
      </c>
      <c r="D136" t="s">
        <v>49</v>
      </c>
      <c r="E136" t="s">
        <v>149</v>
      </c>
      <c r="F136">
        <v>1756</v>
      </c>
    </row>
    <row r="137" spans="1:6" x14ac:dyDescent="0.35">
      <c r="A137">
        <v>2014</v>
      </c>
      <c r="B137" t="s">
        <v>4</v>
      </c>
      <c r="C137" t="s">
        <v>70</v>
      </c>
      <c r="D137" t="s">
        <v>148</v>
      </c>
      <c r="E137" t="s">
        <v>149</v>
      </c>
      <c r="F137">
        <v>984</v>
      </c>
    </row>
    <row r="138" spans="1:6" x14ac:dyDescent="0.35">
      <c r="A138">
        <v>2014</v>
      </c>
      <c r="B138" t="s">
        <v>5</v>
      </c>
      <c r="C138" t="s">
        <v>71</v>
      </c>
      <c r="D138" t="s">
        <v>148</v>
      </c>
      <c r="E138" t="s">
        <v>151</v>
      </c>
      <c r="F138">
        <v>613</v>
      </c>
    </row>
    <row r="139" spans="1:6" x14ac:dyDescent="0.35">
      <c r="A139">
        <v>2014</v>
      </c>
      <c r="B139" t="s">
        <v>6</v>
      </c>
      <c r="C139" t="s">
        <v>72</v>
      </c>
      <c r="D139" t="s">
        <v>148</v>
      </c>
      <c r="E139" t="s">
        <v>149</v>
      </c>
      <c r="F139">
        <v>626</v>
      </c>
    </row>
    <row r="140" spans="1:6" x14ac:dyDescent="0.35">
      <c r="A140">
        <v>2014</v>
      </c>
      <c r="B140" t="s">
        <v>7</v>
      </c>
      <c r="C140" t="s">
        <v>73</v>
      </c>
      <c r="D140" t="s">
        <v>148</v>
      </c>
      <c r="E140" t="s">
        <v>151</v>
      </c>
      <c r="F140">
        <v>610</v>
      </c>
    </row>
    <row r="141" spans="1:6" x14ac:dyDescent="0.35">
      <c r="A141">
        <v>2014</v>
      </c>
      <c r="B141" t="s">
        <v>8</v>
      </c>
      <c r="C141" t="s">
        <v>74</v>
      </c>
      <c r="D141" t="s">
        <v>148</v>
      </c>
      <c r="E141" t="s">
        <v>153</v>
      </c>
      <c r="F141">
        <v>704</v>
      </c>
    </row>
    <row r="142" spans="1:6" x14ac:dyDescent="0.35">
      <c r="A142">
        <v>2014</v>
      </c>
      <c r="B142" t="s">
        <v>9</v>
      </c>
      <c r="C142" t="s">
        <v>75</v>
      </c>
      <c r="D142" t="s">
        <v>148</v>
      </c>
      <c r="E142" t="s">
        <v>151</v>
      </c>
      <c r="F142">
        <v>931</v>
      </c>
    </row>
    <row r="143" spans="1:6" x14ac:dyDescent="0.35">
      <c r="A143">
        <v>2014</v>
      </c>
      <c r="B143" t="s">
        <v>10</v>
      </c>
      <c r="C143" t="s">
        <v>76</v>
      </c>
      <c r="D143" t="s">
        <v>148</v>
      </c>
      <c r="E143" t="s">
        <v>149</v>
      </c>
      <c r="F143">
        <v>633</v>
      </c>
    </row>
    <row r="144" spans="1:6" x14ac:dyDescent="0.35">
      <c r="A144">
        <v>2014</v>
      </c>
      <c r="B144" t="s">
        <v>11</v>
      </c>
      <c r="C144" t="s">
        <v>77</v>
      </c>
      <c r="D144" t="s">
        <v>148</v>
      </c>
      <c r="E144" t="s">
        <v>153</v>
      </c>
      <c r="F144">
        <v>744</v>
      </c>
    </row>
    <row r="145" spans="1:6" x14ac:dyDescent="0.35">
      <c r="A145">
        <v>2014</v>
      </c>
      <c r="B145" t="s">
        <v>12</v>
      </c>
      <c r="C145" t="s">
        <v>78</v>
      </c>
      <c r="D145" t="s">
        <v>148</v>
      </c>
      <c r="E145" t="s">
        <v>153</v>
      </c>
      <c r="F145">
        <v>696</v>
      </c>
    </row>
    <row r="146" spans="1:6" x14ac:dyDescent="0.35">
      <c r="A146">
        <v>2014</v>
      </c>
      <c r="B146" t="s">
        <v>13</v>
      </c>
      <c r="C146" t="s">
        <v>79</v>
      </c>
      <c r="D146" t="s">
        <v>148</v>
      </c>
      <c r="E146" t="s">
        <v>151</v>
      </c>
      <c r="F146">
        <v>884</v>
      </c>
    </row>
    <row r="147" spans="1:6" x14ac:dyDescent="0.35">
      <c r="A147">
        <v>2014</v>
      </c>
      <c r="B147" t="s">
        <v>14</v>
      </c>
      <c r="C147" t="s">
        <v>80</v>
      </c>
      <c r="D147" t="s">
        <v>148</v>
      </c>
      <c r="E147" t="s">
        <v>153</v>
      </c>
      <c r="F147">
        <v>1</v>
      </c>
    </row>
    <row r="148" spans="1:6" x14ac:dyDescent="0.35">
      <c r="A148">
        <v>2014</v>
      </c>
      <c r="B148" t="s">
        <v>14</v>
      </c>
      <c r="C148" t="s">
        <v>80</v>
      </c>
      <c r="D148" t="s">
        <v>148</v>
      </c>
      <c r="E148" t="s">
        <v>153</v>
      </c>
      <c r="F148">
        <v>2191</v>
      </c>
    </row>
    <row r="149" spans="1:6" x14ac:dyDescent="0.35">
      <c r="A149">
        <v>2014</v>
      </c>
      <c r="B149" t="s">
        <v>63</v>
      </c>
      <c r="C149" t="s">
        <v>81</v>
      </c>
      <c r="D149" t="s">
        <v>148</v>
      </c>
      <c r="E149" t="s">
        <v>151</v>
      </c>
      <c r="F149">
        <v>1451</v>
      </c>
    </row>
    <row r="150" spans="1:6" x14ac:dyDescent="0.35">
      <c r="A150">
        <v>2014</v>
      </c>
      <c r="B150" t="s">
        <v>15</v>
      </c>
      <c r="C150" t="s">
        <v>82</v>
      </c>
      <c r="D150" t="s">
        <v>148</v>
      </c>
      <c r="E150" t="s">
        <v>153</v>
      </c>
      <c r="F150">
        <v>623</v>
      </c>
    </row>
    <row r="151" spans="1:6" x14ac:dyDescent="0.35">
      <c r="A151">
        <v>2014</v>
      </c>
      <c r="B151" t="s">
        <v>16</v>
      </c>
      <c r="C151" t="s">
        <v>83</v>
      </c>
      <c r="D151" t="s">
        <v>148</v>
      </c>
      <c r="E151" t="s">
        <v>151</v>
      </c>
      <c r="F151">
        <v>907</v>
      </c>
    </row>
    <row r="152" spans="1:6" x14ac:dyDescent="0.35">
      <c r="A152">
        <v>2014</v>
      </c>
      <c r="B152" t="s">
        <v>17</v>
      </c>
      <c r="C152" t="s">
        <v>84</v>
      </c>
      <c r="D152" t="s">
        <v>148</v>
      </c>
      <c r="E152" t="s">
        <v>151</v>
      </c>
      <c r="F152">
        <v>1586</v>
      </c>
    </row>
    <row r="153" spans="1:6" x14ac:dyDescent="0.35">
      <c r="A153">
        <v>2014</v>
      </c>
      <c r="B153" t="s">
        <v>18</v>
      </c>
      <c r="C153" t="s">
        <v>85</v>
      </c>
      <c r="D153" t="s">
        <v>148</v>
      </c>
      <c r="E153" t="s">
        <v>151</v>
      </c>
      <c r="F153">
        <v>530</v>
      </c>
    </row>
    <row r="154" spans="1:6" x14ac:dyDescent="0.35">
      <c r="A154">
        <v>2014</v>
      </c>
      <c r="B154" t="s">
        <v>19</v>
      </c>
      <c r="C154" t="s">
        <v>86</v>
      </c>
      <c r="D154" t="s">
        <v>49</v>
      </c>
      <c r="E154" t="s">
        <v>149</v>
      </c>
      <c r="F154">
        <v>6274</v>
      </c>
    </row>
    <row r="155" spans="1:6" x14ac:dyDescent="0.35">
      <c r="A155">
        <v>2014</v>
      </c>
      <c r="B155" t="s">
        <v>20</v>
      </c>
      <c r="C155" t="s">
        <v>87</v>
      </c>
      <c r="D155" t="s">
        <v>49</v>
      </c>
      <c r="E155" t="s">
        <v>149</v>
      </c>
      <c r="F155">
        <v>2056</v>
      </c>
    </row>
    <row r="156" spans="1:6" x14ac:dyDescent="0.35">
      <c r="A156">
        <v>2014</v>
      </c>
      <c r="B156" t="s">
        <v>131</v>
      </c>
      <c r="C156" t="s">
        <v>132</v>
      </c>
      <c r="D156" t="s">
        <v>148</v>
      </c>
      <c r="E156" t="s">
        <v>151</v>
      </c>
      <c r="F156">
        <v>2094</v>
      </c>
    </row>
    <row r="157" spans="1:6" x14ac:dyDescent="0.35">
      <c r="A157">
        <v>2014</v>
      </c>
      <c r="B157" t="s">
        <v>22</v>
      </c>
      <c r="C157" t="s">
        <v>88</v>
      </c>
      <c r="D157" t="s">
        <v>148</v>
      </c>
      <c r="E157" t="s">
        <v>151</v>
      </c>
      <c r="F157">
        <v>822</v>
      </c>
    </row>
    <row r="158" spans="1:6" x14ac:dyDescent="0.35">
      <c r="A158">
        <v>2014</v>
      </c>
      <c r="B158" t="s">
        <v>23</v>
      </c>
      <c r="C158" t="s">
        <v>89</v>
      </c>
      <c r="D158" t="s">
        <v>148</v>
      </c>
      <c r="E158" t="s">
        <v>149</v>
      </c>
      <c r="F158">
        <v>922</v>
      </c>
    </row>
    <row r="159" spans="1:6" x14ac:dyDescent="0.35">
      <c r="A159">
        <v>2014</v>
      </c>
      <c r="B159" t="s">
        <v>24</v>
      </c>
      <c r="C159" t="s">
        <v>90</v>
      </c>
      <c r="D159" t="s">
        <v>148</v>
      </c>
      <c r="E159" t="s">
        <v>151</v>
      </c>
      <c r="F159">
        <v>1149</v>
      </c>
    </row>
    <row r="160" spans="1:6" x14ac:dyDescent="0.35">
      <c r="A160">
        <v>2014</v>
      </c>
      <c r="B160" t="s">
        <v>91</v>
      </c>
      <c r="C160" t="s">
        <v>92</v>
      </c>
      <c r="D160" t="s">
        <v>148</v>
      </c>
      <c r="E160" t="s">
        <v>153</v>
      </c>
      <c r="F160">
        <v>53</v>
      </c>
    </row>
    <row r="161" spans="1:6" x14ac:dyDescent="0.35">
      <c r="A161">
        <v>2014</v>
      </c>
      <c r="B161" t="s">
        <v>26</v>
      </c>
      <c r="C161" t="s">
        <v>93</v>
      </c>
      <c r="D161" t="s">
        <v>148</v>
      </c>
      <c r="E161" t="s">
        <v>151</v>
      </c>
      <c r="F161">
        <v>1599</v>
      </c>
    </row>
    <row r="162" spans="1:6" x14ac:dyDescent="0.35">
      <c r="A162">
        <v>2014</v>
      </c>
      <c r="B162" t="s">
        <v>27</v>
      </c>
      <c r="C162" t="s">
        <v>94</v>
      </c>
      <c r="D162" t="s">
        <v>148</v>
      </c>
      <c r="E162" t="s">
        <v>149</v>
      </c>
      <c r="F162">
        <v>1375</v>
      </c>
    </row>
    <row r="163" spans="1:6" x14ac:dyDescent="0.35">
      <c r="A163">
        <v>2014</v>
      </c>
      <c r="B163" t="s">
        <v>28</v>
      </c>
      <c r="C163" t="s">
        <v>95</v>
      </c>
      <c r="D163" t="s">
        <v>148</v>
      </c>
      <c r="E163" t="s">
        <v>151</v>
      </c>
      <c r="F163">
        <v>884</v>
      </c>
    </row>
    <row r="164" spans="1:6" x14ac:dyDescent="0.35">
      <c r="A164">
        <v>2014</v>
      </c>
      <c r="B164" t="s">
        <v>29</v>
      </c>
      <c r="C164" t="s">
        <v>96</v>
      </c>
      <c r="D164" t="s">
        <v>148</v>
      </c>
      <c r="E164" t="s">
        <v>153</v>
      </c>
      <c r="F164">
        <v>779</v>
      </c>
    </row>
    <row r="165" spans="1:6" x14ac:dyDescent="0.35">
      <c r="A165">
        <v>2014</v>
      </c>
      <c r="B165" t="s">
        <v>30</v>
      </c>
      <c r="C165" t="s">
        <v>97</v>
      </c>
      <c r="D165" t="s">
        <v>49</v>
      </c>
      <c r="E165" t="s">
        <v>149</v>
      </c>
      <c r="F165">
        <v>1248</v>
      </c>
    </row>
    <row r="166" spans="1:6" x14ac:dyDescent="0.35">
      <c r="A166">
        <v>2014</v>
      </c>
      <c r="B166" t="s">
        <v>31</v>
      </c>
      <c r="C166" t="s">
        <v>98</v>
      </c>
      <c r="D166" t="s">
        <v>148</v>
      </c>
      <c r="E166" t="s">
        <v>153</v>
      </c>
      <c r="F166">
        <v>881</v>
      </c>
    </row>
    <row r="167" spans="1:6" x14ac:dyDescent="0.35">
      <c r="A167">
        <v>2014</v>
      </c>
      <c r="B167" t="s">
        <v>32</v>
      </c>
      <c r="C167" t="s">
        <v>114</v>
      </c>
      <c r="D167" t="s">
        <v>148</v>
      </c>
      <c r="E167" t="s">
        <v>149</v>
      </c>
      <c r="F167">
        <v>0</v>
      </c>
    </row>
    <row r="168" spans="1:6" x14ac:dyDescent="0.35">
      <c r="A168">
        <v>2014</v>
      </c>
      <c r="B168" t="s">
        <v>33</v>
      </c>
      <c r="C168" t="s">
        <v>99</v>
      </c>
      <c r="D168" t="s">
        <v>148</v>
      </c>
      <c r="E168" t="s">
        <v>153</v>
      </c>
      <c r="F168">
        <v>838</v>
      </c>
    </row>
    <row r="169" spans="1:6" x14ac:dyDescent="0.35">
      <c r="A169">
        <v>2014</v>
      </c>
      <c r="B169" t="s">
        <v>34</v>
      </c>
      <c r="C169" t="s">
        <v>100</v>
      </c>
      <c r="D169" t="s">
        <v>148</v>
      </c>
      <c r="E169" t="s">
        <v>151</v>
      </c>
      <c r="F169">
        <v>596</v>
      </c>
    </row>
    <row r="170" spans="1:6" x14ac:dyDescent="0.35">
      <c r="A170">
        <v>2014</v>
      </c>
      <c r="B170" t="s">
        <v>35</v>
      </c>
      <c r="C170" t="s">
        <v>101</v>
      </c>
      <c r="D170" t="s">
        <v>148</v>
      </c>
      <c r="E170" t="s">
        <v>153</v>
      </c>
      <c r="F170">
        <v>432</v>
      </c>
    </row>
    <row r="171" spans="1:6" x14ac:dyDescent="0.35">
      <c r="A171">
        <v>2014</v>
      </c>
      <c r="B171" t="s">
        <v>36</v>
      </c>
      <c r="C171" t="s">
        <v>102</v>
      </c>
      <c r="D171" t="s">
        <v>148</v>
      </c>
      <c r="E171" t="s">
        <v>149</v>
      </c>
      <c r="F171">
        <v>997</v>
      </c>
    </row>
    <row r="172" spans="1:6" x14ac:dyDescent="0.35">
      <c r="A172">
        <v>2014</v>
      </c>
      <c r="B172" t="s">
        <v>37</v>
      </c>
      <c r="C172" t="s">
        <v>103</v>
      </c>
      <c r="D172" t="s">
        <v>148</v>
      </c>
      <c r="E172" t="s">
        <v>153</v>
      </c>
      <c r="F172">
        <v>681</v>
      </c>
    </row>
    <row r="173" spans="1:6" x14ac:dyDescent="0.35">
      <c r="A173">
        <v>2014</v>
      </c>
      <c r="B173" t="s">
        <v>38</v>
      </c>
      <c r="C173" t="s">
        <v>104</v>
      </c>
      <c r="D173" t="s">
        <v>148</v>
      </c>
      <c r="E173" t="s">
        <v>153</v>
      </c>
      <c r="F173">
        <v>594</v>
      </c>
    </row>
    <row r="174" spans="1:6" x14ac:dyDescent="0.35">
      <c r="A174">
        <v>2014</v>
      </c>
      <c r="B174" t="s">
        <v>39</v>
      </c>
      <c r="C174" t="s">
        <v>105</v>
      </c>
      <c r="D174" t="s">
        <v>49</v>
      </c>
      <c r="E174" t="s">
        <v>149</v>
      </c>
      <c r="F174">
        <v>985</v>
      </c>
    </row>
    <row r="175" spans="1:6" x14ac:dyDescent="0.35">
      <c r="A175">
        <v>2014</v>
      </c>
      <c r="B175" t="s">
        <v>40</v>
      </c>
      <c r="C175" t="s">
        <v>106</v>
      </c>
      <c r="D175" t="s">
        <v>148</v>
      </c>
      <c r="E175" t="s">
        <v>151</v>
      </c>
      <c r="F175">
        <v>1091</v>
      </c>
    </row>
    <row r="176" spans="1:6" x14ac:dyDescent="0.35">
      <c r="A176">
        <v>2014</v>
      </c>
      <c r="B176" t="s">
        <v>41</v>
      </c>
      <c r="C176" t="s">
        <v>107</v>
      </c>
      <c r="D176" t="s">
        <v>148</v>
      </c>
      <c r="E176" t="s">
        <v>153</v>
      </c>
      <c r="F176">
        <v>778</v>
      </c>
    </row>
    <row r="177" spans="1:6" x14ac:dyDescent="0.35">
      <c r="A177">
        <v>2014</v>
      </c>
      <c r="B177" t="s">
        <v>42</v>
      </c>
      <c r="C177" t="s">
        <v>108</v>
      </c>
      <c r="D177" t="s">
        <v>148</v>
      </c>
      <c r="E177" t="s">
        <v>149</v>
      </c>
      <c r="F177">
        <v>846</v>
      </c>
    </row>
    <row r="178" spans="1:6" x14ac:dyDescent="0.35">
      <c r="A178">
        <v>2014</v>
      </c>
      <c r="B178" t="s">
        <v>43</v>
      </c>
      <c r="C178" t="s">
        <v>109</v>
      </c>
      <c r="D178" t="s">
        <v>49</v>
      </c>
      <c r="E178" t="s">
        <v>149</v>
      </c>
      <c r="F178">
        <v>1013</v>
      </c>
    </row>
    <row r="179" spans="1:6" x14ac:dyDescent="0.35">
      <c r="A179">
        <v>2014</v>
      </c>
      <c r="B179" t="s">
        <v>44</v>
      </c>
      <c r="C179" t="s">
        <v>110</v>
      </c>
      <c r="D179" t="s">
        <v>148</v>
      </c>
      <c r="E179" t="s">
        <v>151</v>
      </c>
      <c r="F179">
        <v>494</v>
      </c>
    </row>
    <row r="180" spans="1:6" x14ac:dyDescent="0.35">
      <c r="A180">
        <v>2014</v>
      </c>
      <c r="B180" t="s">
        <v>45</v>
      </c>
      <c r="C180" t="s">
        <v>111</v>
      </c>
      <c r="D180" t="s">
        <v>49</v>
      </c>
      <c r="E180" t="s">
        <v>149</v>
      </c>
      <c r="F180">
        <v>2116</v>
      </c>
    </row>
    <row r="181" spans="1:6" x14ac:dyDescent="0.35">
      <c r="A181">
        <v>2014</v>
      </c>
      <c r="B181" t="s">
        <v>46</v>
      </c>
      <c r="C181" t="s">
        <v>112</v>
      </c>
      <c r="D181" t="s">
        <v>148</v>
      </c>
      <c r="E181" t="s">
        <v>151</v>
      </c>
      <c r="F181">
        <v>760</v>
      </c>
    </row>
    <row r="182" spans="1:6" x14ac:dyDescent="0.35">
      <c r="A182">
        <v>2014</v>
      </c>
      <c r="B182" t="s">
        <v>47</v>
      </c>
      <c r="C182" t="s">
        <v>113</v>
      </c>
      <c r="D182" t="s">
        <v>49</v>
      </c>
      <c r="E182" t="s">
        <v>149</v>
      </c>
      <c r="F182">
        <v>1667</v>
      </c>
    </row>
    <row r="183" spans="1:6" x14ac:dyDescent="0.35">
      <c r="A183">
        <v>2015</v>
      </c>
      <c r="B183" t="s">
        <v>4</v>
      </c>
      <c r="C183" t="s">
        <v>70</v>
      </c>
      <c r="D183" t="s">
        <v>148</v>
      </c>
      <c r="E183" t="s">
        <v>149</v>
      </c>
      <c r="F183">
        <v>953</v>
      </c>
    </row>
    <row r="184" spans="1:6" x14ac:dyDescent="0.35">
      <c r="A184">
        <v>2015</v>
      </c>
      <c r="B184" t="s">
        <v>5</v>
      </c>
      <c r="C184" t="s">
        <v>71</v>
      </c>
      <c r="D184" t="s">
        <v>148</v>
      </c>
      <c r="E184" t="s">
        <v>151</v>
      </c>
      <c r="F184">
        <v>594</v>
      </c>
    </row>
    <row r="185" spans="1:6" x14ac:dyDescent="0.35">
      <c r="A185">
        <v>2015</v>
      </c>
      <c r="B185" t="s">
        <v>6</v>
      </c>
      <c r="C185" t="s">
        <v>72</v>
      </c>
      <c r="D185" t="s">
        <v>148</v>
      </c>
      <c r="E185" t="s">
        <v>149</v>
      </c>
      <c r="F185">
        <v>624</v>
      </c>
    </row>
    <row r="186" spans="1:6" x14ac:dyDescent="0.35">
      <c r="A186">
        <v>2015</v>
      </c>
      <c r="B186" t="s">
        <v>7</v>
      </c>
      <c r="C186" t="s">
        <v>73</v>
      </c>
      <c r="D186" t="s">
        <v>148</v>
      </c>
      <c r="E186" t="s">
        <v>151</v>
      </c>
      <c r="F186">
        <v>565</v>
      </c>
    </row>
    <row r="187" spans="1:6" x14ac:dyDescent="0.35">
      <c r="A187">
        <v>2015</v>
      </c>
      <c r="B187" t="s">
        <v>8</v>
      </c>
      <c r="C187" t="s">
        <v>74</v>
      </c>
      <c r="D187" t="s">
        <v>148</v>
      </c>
      <c r="E187" t="s">
        <v>153</v>
      </c>
      <c r="F187">
        <v>634</v>
      </c>
    </row>
    <row r="188" spans="1:6" x14ac:dyDescent="0.35">
      <c r="A188">
        <v>2015</v>
      </c>
      <c r="B188" t="s">
        <v>9</v>
      </c>
      <c r="C188" t="s">
        <v>75</v>
      </c>
      <c r="D188" t="s">
        <v>148</v>
      </c>
      <c r="E188" t="s">
        <v>151</v>
      </c>
      <c r="F188">
        <v>883</v>
      </c>
    </row>
    <row r="189" spans="1:6" x14ac:dyDescent="0.35">
      <c r="A189">
        <v>2015</v>
      </c>
      <c r="B189" t="s">
        <v>10</v>
      </c>
      <c r="C189" t="s">
        <v>76</v>
      </c>
      <c r="D189" t="s">
        <v>148</v>
      </c>
      <c r="E189" t="s">
        <v>149</v>
      </c>
      <c r="F189">
        <v>612</v>
      </c>
    </row>
    <row r="190" spans="1:6" x14ac:dyDescent="0.35">
      <c r="A190">
        <v>2015</v>
      </c>
      <c r="B190" t="s">
        <v>11</v>
      </c>
      <c r="C190" t="s">
        <v>77</v>
      </c>
      <c r="D190" t="s">
        <v>148</v>
      </c>
      <c r="E190" t="s">
        <v>153</v>
      </c>
      <c r="F190">
        <v>750</v>
      </c>
    </row>
    <row r="191" spans="1:6" x14ac:dyDescent="0.35">
      <c r="A191">
        <v>2015</v>
      </c>
      <c r="B191" t="s">
        <v>12</v>
      </c>
      <c r="C191" t="s">
        <v>78</v>
      </c>
      <c r="D191" t="s">
        <v>148</v>
      </c>
      <c r="E191" t="s">
        <v>153</v>
      </c>
      <c r="F191">
        <v>653</v>
      </c>
    </row>
    <row r="192" spans="1:6" x14ac:dyDescent="0.35">
      <c r="A192">
        <v>2015</v>
      </c>
      <c r="B192" t="s">
        <v>13</v>
      </c>
      <c r="C192" t="s">
        <v>79</v>
      </c>
      <c r="D192" t="s">
        <v>148</v>
      </c>
      <c r="E192" t="s">
        <v>151</v>
      </c>
      <c r="F192">
        <v>860</v>
      </c>
    </row>
    <row r="193" spans="1:6" x14ac:dyDescent="0.35">
      <c r="A193">
        <v>2015</v>
      </c>
      <c r="B193" t="s">
        <v>14</v>
      </c>
      <c r="C193" t="s">
        <v>80</v>
      </c>
      <c r="D193" t="s">
        <v>148</v>
      </c>
      <c r="E193" t="s">
        <v>153</v>
      </c>
      <c r="F193">
        <v>2144</v>
      </c>
    </row>
    <row r="194" spans="1:6" x14ac:dyDescent="0.35">
      <c r="A194">
        <v>2015</v>
      </c>
      <c r="B194" t="s">
        <v>63</v>
      </c>
      <c r="C194" t="s">
        <v>81</v>
      </c>
      <c r="D194" t="s">
        <v>148</v>
      </c>
      <c r="E194" t="s">
        <v>151</v>
      </c>
      <c r="F194">
        <v>1400</v>
      </c>
    </row>
    <row r="195" spans="1:6" x14ac:dyDescent="0.35">
      <c r="A195">
        <v>2015</v>
      </c>
      <c r="B195" t="s">
        <v>15</v>
      </c>
      <c r="C195" t="s">
        <v>82</v>
      </c>
      <c r="D195" t="s">
        <v>148</v>
      </c>
      <c r="E195" t="s">
        <v>153</v>
      </c>
      <c r="F195">
        <v>631</v>
      </c>
    </row>
    <row r="196" spans="1:6" x14ac:dyDescent="0.35">
      <c r="A196">
        <v>2015</v>
      </c>
      <c r="B196" t="s">
        <v>16</v>
      </c>
      <c r="C196" t="s">
        <v>83</v>
      </c>
      <c r="D196" t="s">
        <v>148</v>
      </c>
      <c r="E196" t="s">
        <v>151</v>
      </c>
      <c r="F196">
        <v>859</v>
      </c>
    </row>
    <row r="197" spans="1:6" x14ac:dyDescent="0.35">
      <c r="A197">
        <v>2015</v>
      </c>
      <c r="B197" t="s">
        <v>17</v>
      </c>
      <c r="C197" t="s">
        <v>84</v>
      </c>
      <c r="D197" t="s">
        <v>148</v>
      </c>
      <c r="E197" t="s">
        <v>151</v>
      </c>
      <c r="F197">
        <v>1570</v>
      </c>
    </row>
    <row r="198" spans="1:6" x14ac:dyDescent="0.35">
      <c r="A198">
        <v>2015</v>
      </c>
      <c r="B198" t="s">
        <v>18</v>
      </c>
      <c r="C198" t="s">
        <v>85</v>
      </c>
      <c r="D198" t="s">
        <v>148</v>
      </c>
      <c r="E198" t="s">
        <v>151</v>
      </c>
      <c r="F198">
        <v>513</v>
      </c>
    </row>
    <row r="199" spans="1:6" x14ac:dyDescent="0.35">
      <c r="A199">
        <v>2015</v>
      </c>
      <c r="B199" t="s">
        <v>19</v>
      </c>
      <c r="C199" t="s">
        <v>86</v>
      </c>
      <c r="D199" t="s">
        <v>49</v>
      </c>
      <c r="E199" t="s">
        <v>149</v>
      </c>
      <c r="F199">
        <v>5972</v>
      </c>
    </row>
    <row r="200" spans="1:6" x14ac:dyDescent="0.35">
      <c r="A200">
        <v>2015</v>
      </c>
      <c r="B200" t="s">
        <v>20</v>
      </c>
      <c r="C200" t="s">
        <v>87</v>
      </c>
      <c r="D200" t="s">
        <v>49</v>
      </c>
      <c r="E200" t="s">
        <v>149</v>
      </c>
      <c r="F200">
        <v>1991</v>
      </c>
    </row>
    <row r="201" spans="1:6" x14ac:dyDescent="0.35">
      <c r="A201">
        <v>2015</v>
      </c>
      <c r="B201" t="s">
        <v>131</v>
      </c>
      <c r="C201" t="s">
        <v>132</v>
      </c>
      <c r="D201" t="s">
        <v>148</v>
      </c>
      <c r="E201" t="s">
        <v>151</v>
      </c>
      <c r="F201">
        <v>2078</v>
      </c>
    </row>
    <row r="202" spans="1:6" x14ac:dyDescent="0.35">
      <c r="A202">
        <v>2015</v>
      </c>
      <c r="B202" t="s">
        <v>22</v>
      </c>
      <c r="C202" t="s">
        <v>88</v>
      </c>
      <c r="D202" t="s">
        <v>148</v>
      </c>
      <c r="E202" t="s">
        <v>151</v>
      </c>
      <c r="F202">
        <v>793</v>
      </c>
    </row>
    <row r="203" spans="1:6" x14ac:dyDescent="0.35">
      <c r="A203">
        <v>2015</v>
      </c>
      <c r="B203" t="s">
        <v>23</v>
      </c>
      <c r="C203" t="s">
        <v>89</v>
      </c>
      <c r="D203" t="s">
        <v>148</v>
      </c>
      <c r="E203" t="s">
        <v>149</v>
      </c>
      <c r="F203">
        <v>896</v>
      </c>
    </row>
    <row r="204" spans="1:6" x14ac:dyDescent="0.35">
      <c r="A204">
        <v>2015</v>
      </c>
      <c r="B204" t="s">
        <v>24</v>
      </c>
      <c r="C204" t="s">
        <v>90</v>
      </c>
      <c r="D204" t="s">
        <v>148</v>
      </c>
      <c r="E204" t="s">
        <v>151</v>
      </c>
      <c r="F204">
        <v>1175</v>
      </c>
    </row>
    <row r="205" spans="1:6" x14ac:dyDescent="0.35">
      <c r="A205">
        <v>2015</v>
      </c>
      <c r="B205" t="s">
        <v>91</v>
      </c>
      <c r="C205" t="s">
        <v>92</v>
      </c>
      <c r="D205" t="s">
        <v>148</v>
      </c>
      <c r="E205" t="s">
        <v>153</v>
      </c>
      <c r="F205">
        <v>52</v>
      </c>
    </row>
    <row r="206" spans="1:6" x14ac:dyDescent="0.35">
      <c r="A206">
        <v>2015</v>
      </c>
      <c r="B206" t="s">
        <v>26</v>
      </c>
      <c r="C206" t="s">
        <v>93</v>
      </c>
      <c r="D206" t="s">
        <v>148</v>
      </c>
      <c r="E206" t="s">
        <v>151</v>
      </c>
      <c r="F206">
        <v>1517</v>
      </c>
    </row>
    <row r="207" spans="1:6" x14ac:dyDescent="0.35">
      <c r="A207">
        <v>2015</v>
      </c>
      <c r="B207" t="s">
        <v>27</v>
      </c>
      <c r="C207" t="s">
        <v>94</v>
      </c>
      <c r="D207" t="s">
        <v>148</v>
      </c>
      <c r="E207" t="s">
        <v>149</v>
      </c>
      <c r="F207">
        <v>1261</v>
      </c>
    </row>
    <row r="208" spans="1:6" x14ac:dyDescent="0.35">
      <c r="A208">
        <v>2015</v>
      </c>
      <c r="B208" t="s">
        <v>28</v>
      </c>
      <c r="C208" t="s">
        <v>95</v>
      </c>
      <c r="D208" t="s">
        <v>148</v>
      </c>
      <c r="E208" t="s">
        <v>151</v>
      </c>
      <c r="F208">
        <v>818</v>
      </c>
    </row>
    <row r="209" spans="1:6" x14ac:dyDescent="0.35">
      <c r="A209">
        <v>2015</v>
      </c>
      <c r="B209" t="s">
        <v>29</v>
      </c>
      <c r="C209" t="s">
        <v>96</v>
      </c>
      <c r="D209" t="s">
        <v>148</v>
      </c>
      <c r="E209" t="s">
        <v>153</v>
      </c>
      <c r="F209">
        <v>767</v>
      </c>
    </row>
    <row r="210" spans="1:6" x14ac:dyDescent="0.35">
      <c r="A210">
        <v>2015</v>
      </c>
      <c r="B210" t="s">
        <v>30</v>
      </c>
      <c r="C210" t="s">
        <v>97</v>
      </c>
      <c r="D210" t="s">
        <v>49</v>
      </c>
      <c r="E210" t="s">
        <v>149</v>
      </c>
      <c r="F210">
        <v>1190</v>
      </c>
    </row>
    <row r="211" spans="1:6" x14ac:dyDescent="0.35">
      <c r="A211">
        <v>2015</v>
      </c>
      <c r="B211" t="s">
        <v>31</v>
      </c>
      <c r="C211" t="s">
        <v>98</v>
      </c>
      <c r="D211" t="s">
        <v>148</v>
      </c>
      <c r="E211" t="s">
        <v>153</v>
      </c>
      <c r="F211">
        <v>887</v>
      </c>
    </row>
    <row r="212" spans="1:6" x14ac:dyDescent="0.35">
      <c r="A212">
        <v>2015</v>
      </c>
      <c r="B212" t="s">
        <v>32</v>
      </c>
      <c r="C212" t="s">
        <v>114</v>
      </c>
      <c r="D212" t="s">
        <v>148</v>
      </c>
      <c r="E212" t="s">
        <v>149</v>
      </c>
      <c r="F212">
        <v>63</v>
      </c>
    </row>
    <row r="213" spans="1:6" x14ac:dyDescent="0.35">
      <c r="A213">
        <v>2015</v>
      </c>
      <c r="B213" t="s">
        <v>33</v>
      </c>
      <c r="C213" t="s">
        <v>99</v>
      </c>
      <c r="D213" t="s">
        <v>148</v>
      </c>
      <c r="E213" t="s">
        <v>153</v>
      </c>
      <c r="F213">
        <v>812</v>
      </c>
    </row>
    <row r="214" spans="1:6" x14ac:dyDescent="0.35">
      <c r="A214">
        <v>2015</v>
      </c>
      <c r="B214" t="s">
        <v>34</v>
      </c>
      <c r="C214" t="s">
        <v>100</v>
      </c>
      <c r="D214" t="s">
        <v>148</v>
      </c>
      <c r="E214" t="s">
        <v>151</v>
      </c>
      <c r="F214">
        <v>578</v>
      </c>
    </row>
    <row r="215" spans="1:6" x14ac:dyDescent="0.35">
      <c r="A215">
        <v>2015</v>
      </c>
      <c r="B215" t="s">
        <v>35</v>
      </c>
      <c r="C215" t="s">
        <v>101</v>
      </c>
      <c r="D215" t="s">
        <v>148</v>
      </c>
      <c r="E215" t="s">
        <v>153</v>
      </c>
      <c r="F215">
        <v>395</v>
      </c>
    </row>
    <row r="216" spans="1:6" x14ac:dyDescent="0.35">
      <c r="A216">
        <v>2015</v>
      </c>
      <c r="B216" t="s">
        <v>36</v>
      </c>
      <c r="C216" t="s">
        <v>102</v>
      </c>
      <c r="D216" t="s">
        <v>148</v>
      </c>
      <c r="E216" t="s">
        <v>149</v>
      </c>
      <c r="F216">
        <v>973</v>
      </c>
    </row>
    <row r="217" spans="1:6" x14ac:dyDescent="0.35">
      <c r="A217">
        <v>2015</v>
      </c>
      <c r="B217" t="s">
        <v>37</v>
      </c>
      <c r="C217" t="s">
        <v>103</v>
      </c>
      <c r="D217" t="s">
        <v>148</v>
      </c>
      <c r="E217" t="s">
        <v>153</v>
      </c>
      <c r="F217">
        <v>668</v>
      </c>
    </row>
    <row r="218" spans="1:6" x14ac:dyDescent="0.35">
      <c r="A218">
        <v>2015</v>
      </c>
      <c r="B218" t="s">
        <v>38</v>
      </c>
      <c r="C218" t="s">
        <v>104</v>
      </c>
      <c r="D218" t="s">
        <v>148</v>
      </c>
      <c r="E218" t="s">
        <v>153</v>
      </c>
      <c r="F218">
        <v>587</v>
      </c>
    </row>
    <row r="219" spans="1:6" x14ac:dyDescent="0.35">
      <c r="A219">
        <v>2015</v>
      </c>
      <c r="B219" t="s">
        <v>39</v>
      </c>
      <c r="C219" t="s">
        <v>105</v>
      </c>
      <c r="D219" t="s">
        <v>49</v>
      </c>
      <c r="E219" t="s">
        <v>149</v>
      </c>
      <c r="F219">
        <v>960</v>
      </c>
    </row>
    <row r="220" spans="1:6" x14ac:dyDescent="0.35">
      <c r="A220">
        <v>2015</v>
      </c>
      <c r="B220" t="s">
        <v>40</v>
      </c>
      <c r="C220" t="s">
        <v>106</v>
      </c>
      <c r="D220" t="s">
        <v>148</v>
      </c>
      <c r="E220" t="s">
        <v>151</v>
      </c>
      <c r="F220">
        <v>1047</v>
      </c>
    </row>
    <row r="221" spans="1:6" x14ac:dyDescent="0.35">
      <c r="A221">
        <v>2015</v>
      </c>
      <c r="B221" t="s">
        <v>41</v>
      </c>
      <c r="C221" t="s">
        <v>107</v>
      </c>
      <c r="D221" t="s">
        <v>148</v>
      </c>
      <c r="E221" t="s">
        <v>153</v>
      </c>
      <c r="F221">
        <v>777</v>
      </c>
    </row>
    <row r="222" spans="1:6" x14ac:dyDescent="0.35">
      <c r="A222">
        <v>2015</v>
      </c>
      <c r="B222" t="s">
        <v>42</v>
      </c>
      <c r="C222" t="s">
        <v>108</v>
      </c>
      <c r="D222" t="s">
        <v>148</v>
      </c>
      <c r="E222" t="s">
        <v>149</v>
      </c>
      <c r="F222">
        <v>756</v>
      </c>
    </row>
    <row r="223" spans="1:6" x14ac:dyDescent="0.35">
      <c r="A223">
        <v>2015</v>
      </c>
      <c r="B223" t="s">
        <v>43</v>
      </c>
      <c r="C223" t="s">
        <v>109</v>
      </c>
      <c r="D223" t="s">
        <v>49</v>
      </c>
      <c r="E223" t="s">
        <v>149</v>
      </c>
      <c r="F223">
        <v>923</v>
      </c>
    </row>
    <row r="224" spans="1:6" x14ac:dyDescent="0.35">
      <c r="A224">
        <v>2015</v>
      </c>
      <c r="B224" t="s">
        <v>44</v>
      </c>
      <c r="C224" t="s">
        <v>110</v>
      </c>
      <c r="D224" t="s">
        <v>148</v>
      </c>
      <c r="E224" t="s">
        <v>151</v>
      </c>
      <c r="F224">
        <v>468</v>
      </c>
    </row>
    <row r="225" spans="1:6" x14ac:dyDescent="0.35">
      <c r="A225">
        <v>2015</v>
      </c>
      <c r="B225" t="s">
        <v>45</v>
      </c>
      <c r="C225" t="s">
        <v>111</v>
      </c>
      <c r="D225" t="s">
        <v>49</v>
      </c>
      <c r="E225" t="s">
        <v>149</v>
      </c>
      <c r="F225">
        <v>2116</v>
      </c>
    </row>
    <row r="226" spans="1:6" x14ac:dyDescent="0.35">
      <c r="A226">
        <v>2015</v>
      </c>
      <c r="B226" t="s">
        <v>46</v>
      </c>
      <c r="C226" t="s">
        <v>112</v>
      </c>
      <c r="D226" t="s">
        <v>148</v>
      </c>
      <c r="E226" t="s">
        <v>151</v>
      </c>
      <c r="F226">
        <v>734</v>
      </c>
    </row>
    <row r="227" spans="1:6" x14ac:dyDescent="0.35">
      <c r="A227">
        <v>2015</v>
      </c>
      <c r="B227" t="s">
        <v>47</v>
      </c>
      <c r="C227" t="s">
        <v>113</v>
      </c>
      <c r="D227" t="s">
        <v>49</v>
      </c>
      <c r="E227" t="s">
        <v>149</v>
      </c>
      <c r="F227">
        <v>1591</v>
      </c>
    </row>
    <row r="228" spans="1:6" x14ac:dyDescent="0.35">
      <c r="A228">
        <v>2016</v>
      </c>
      <c r="B228" t="s">
        <v>4</v>
      </c>
      <c r="C228" t="s">
        <v>70</v>
      </c>
      <c r="D228" t="s">
        <v>148</v>
      </c>
      <c r="E228" t="s">
        <v>149</v>
      </c>
      <c r="F228">
        <v>928</v>
      </c>
    </row>
    <row r="229" spans="1:6" x14ac:dyDescent="0.35">
      <c r="A229">
        <v>2016</v>
      </c>
      <c r="B229" t="s">
        <v>5</v>
      </c>
      <c r="C229" t="s">
        <v>71</v>
      </c>
      <c r="D229" t="s">
        <v>148</v>
      </c>
      <c r="E229" t="s">
        <v>151</v>
      </c>
      <c r="F229">
        <v>576</v>
      </c>
    </row>
    <row r="230" spans="1:6" x14ac:dyDescent="0.35">
      <c r="A230">
        <v>2016</v>
      </c>
      <c r="B230" t="s">
        <v>6</v>
      </c>
      <c r="C230" t="s">
        <v>72</v>
      </c>
      <c r="D230" t="s">
        <v>148</v>
      </c>
      <c r="E230" t="s">
        <v>149</v>
      </c>
      <c r="F230">
        <v>617</v>
      </c>
    </row>
    <row r="231" spans="1:6" x14ac:dyDescent="0.35">
      <c r="A231">
        <v>2016</v>
      </c>
      <c r="B231" t="s">
        <v>7</v>
      </c>
      <c r="C231" t="s">
        <v>73</v>
      </c>
      <c r="D231" t="s">
        <v>148</v>
      </c>
      <c r="E231" t="s">
        <v>151</v>
      </c>
      <c r="F231">
        <v>505</v>
      </c>
    </row>
    <row r="232" spans="1:6" x14ac:dyDescent="0.35">
      <c r="A232">
        <v>2016</v>
      </c>
      <c r="B232" t="s">
        <v>8</v>
      </c>
      <c r="C232" t="s">
        <v>74</v>
      </c>
      <c r="D232" t="s">
        <v>148</v>
      </c>
      <c r="E232" t="s">
        <v>153</v>
      </c>
      <c r="F232">
        <v>663</v>
      </c>
    </row>
    <row r="233" spans="1:6" x14ac:dyDescent="0.35">
      <c r="A233">
        <v>2016</v>
      </c>
      <c r="B233" t="s">
        <v>9</v>
      </c>
      <c r="C233" t="s">
        <v>75</v>
      </c>
      <c r="D233" t="s">
        <v>148</v>
      </c>
      <c r="E233" t="s">
        <v>151</v>
      </c>
      <c r="F233">
        <v>860</v>
      </c>
    </row>
    <row r="234" spans="1:6" x14ac:dyDescent="0.35">
      <c r="A234">
        <v>2016</v>
      </c>
      <c r="B234" t="s">
        <v>10</v>
      </c>
      <c r="C234" t="s">
        <v>76</v>
      </c>
      <c r="D234" t="s">
        <v>148</v>
      </c>
      <c r="E234" t="s">
        <v>149</v>
      </c>
      <c r="F234">
        <v>577</v>
      </c>
    </row>
    <row r="235" spans="1:6" x14ac:dyDescent="0.35">
      <c r="A235">
        <v>2016</v>
      </c>
      <c r="B235" t="s">
        <v>11</v>
      </c>
      <c r="C235" t="s">
        <v>77</v>
      </c>
      <c r="D235" t="s">
        <v>148</v>
      </c>
      <c r="E235" t="s">
        <v>153</v>
      </c>
      <c r="F235">
        <v>738</v>
      </c>
    </row>
    <row r="236" spans="1:6" x14ac:dyDescent="0.35">
      <c r="A236">
        <v>2016</v>
      </c>
      <c r="B236" t="s">
        <v>12</v>
      </c>
      <c r="C236" t="s">
        <v>78</v>
      </c>
      <c r="D236" t="s">
        <v>148</v>
      </c>
      <c r="E236" t="s">
        <v>153</v>
      </c>
      <c r="F236">
        <v>680</v>
      </c>
    </row>
    <row r="237" spans="1:6" x14ac:dyDescent="0.35">
      <c r="A237">
        <v>2016</v>
      </c>
      <c r="B237" t="s">
        <v>13</v>
      </c>
      <c r="C237" t="s">
        <v>79</v>
      </c>
      <c r="D237" t="s">
        <v>148</v>
      </c>
      <c r="E237" t="s">
        <v>151</v>
      </c>
      <c r="F237">
        <v>871</v>
      </c>
    </row>
    <row r="238" spans="1:6" x14ac:dyDescent="0.35">
      <c r="A238">
        <v>2016</v>
      </c>
      <c r="B238" t="s">
        <v>14</v>
      </c>
      <c r="C238" t="s">
        <v>80</v>
      </c>
      <c r="D238" t="s">
        <v>148</v>
      </c>
      <c r="E238" t="s">
        <v>153</v>
      </c>
      <c r="F238">
        <v>2020</v>
      </c>
    </row>
    <row r="239" spans="1:6" x14ac:dyDescent="0.35">
      <c r="A239">
        <v>2016</v>
      </c>
      <c r="B239" t="s">
        <v>63</v>
      </c>
      <c r="C239" t="s">
        <v>81</v>
      </c>
      <c r="D239" t="s">
        <v>148</v>
      </c>
      <c r="E239" t="s">
        <v>151</v>
      </c>
      <c r="F239">
        <v>1312</v>
      </c>
    </row>
    <row r="240" spans="1:6" x14ac:dyDescent="0.35">
      <c r="A240">
        <v>2016</v>
      </c>
      <c r="B240" t="s">
        <v>15</v>
      </c>
      <c r="C240" t="s">
        <v>82</v>
      </c>
      <c r="D240" t="s">
        <v>148</v>
      </c>
      <c r="E240" t="s">
        <v>153</v>
      </c>
      <c r="F240">
        <v>609</v>
      </c>
    </row>
    <row r="241" spans="1:6" x14ac:dyDescent="0.35">
      <c r="A241">
        <v>2016</v>
      </c>
      <c r="B241" t="s">
        <v>16</v>
      </c>
      <c r="C241" t="s">
        <v>83</v>
      </c>
      <c r="D241" t="s">
        <v>148</v>
      </c>
      <c r="E241" t="s">
        <v>151</v>
      </c>
      <c r="F241">
        <v>857</v>
      </c>
    </row>
    <row r="242" spans="1:6" x14ac:dyDescent="0.35">
      <c r="A242">
        <v>2016</v>
      </c>
      <c r="B242" t="s">
        <v>17</v>
      </c>
      <c r="C242" t="s">
        <v>84</v>
      </c>
      <c r="D242" t="s">
        <v>148</v>
      </c>
      <c r="E242" t="s">
        <v>151</v>
      </c>
      <c r="F242">
        <v>1494</v>
      </c>
    </row>
    <row r="243" spans="1:6" x14ac:dyDescent="0.35">
      <c r="A243">
        <v>2016</v>
      </c>
      <c r="B243" t="s">
        <v>18</v>
      </c>
      <c r="C243" t="s">
        <v>85</v>
      </c>
      <c r="D243" t="s">
        <v>148</v>
      </c>
      <c r="E243" t="s">
        <v>151</v>
      </c>
      <c r="F243">
        <v>485</v>
      </c>
    </row>
    <row r="244" spans="1:6" x14ac:dyDescent="0.35">
      <c r="A244">
        <v>2016</v>
      </c>
      <c r="B244" t="s">
        <v>19</v>
      </c>
      <c r="C244" t="s">
        <v>86</v>
      </c>
      <c r="D244" t="s">
        <v>49</v>
      </c>
      <c r="E244" t="s">
        <v>149</v>
      </c>
      <c r="F244">
        <v>5708</v>
      </c>
    </row>
    <row r="245" spans="1:6" x14ac:dyDescent="0.35">
      <c r="A245">
        <v>2016</v>
      </c>
      <c r="B245" t="s">
        <v>20</v>
      </c>
      <c r="C245" t="s">
        <v>87</v>
      </c>
      <c r="D245" t="s">
        <v>49</v>
      </c>
      <c r="E245" t="s">
        <v>149</v>
      </c>
      <c r="F245">
        <v>1876</v>
      </c>
    </row>
    <row r="246" spans="1:6" x14ac:dyDescent="0.35">
      <c r="A246">
        <v>2016</v>
      </c>
      <c r="B246" t="s">
        <v>131</v>
      </c>
      <c r="C246" t="s">
        <v>132</v>
      </c>
      <c r="D246" t="s">
        <v>148</v>
      </c>
      <c r="E246" t="s">
        <v>151</v>
      </c>
      <c r="F246">
        <v>2019</v>
      </c>
    </row>
    <row r="247" spans="1:6" x14ac:dyDescent="0.35">
      <c r="A247">
        <v>2016</v>
      </c>
      <c r="B247" t="s">
        <v>22</v>
      </c>
      <c r="C247" t="s">
        <v>88</v>
      </c>
      <c r="D247" t="s">
        <v>148</v>
      </c>
      <c r="E247" t="s">
        <v>151</v>
      </c>
      <c r="F247">
        <v>766</v>
      </c>
    </row>
    <row r="248" spans="1:6" x14ac:dyDescent="0.35">
      <c r="A248">
        <v>2016</v>
      </c>
      <c r="B248" t="s">
        <v>23</v>
      </c>
      <c r="C248" t="s">
        <v>89</v>
      </c>
      <c r="D248" t="s">
        <v>148</v>
      </c>
      <c r="E248" t="s">
        <v>149</v>
      </c>
      <c r="F248">
        <v>887</v>
      </c>
    </row>
    <row r="249" spans="1:6" x14ac:dyDescent="0.35">
      <c r="A249">
        <v>2016</v>
      </c>
      <c r="B249" t="s">
        <v>24</v>
      </c>
      <c r="C249" t="s">
        <v>90</v>
      </c>
      <c r="D249" t="s">
        <v>148</v>
      </c>
      <c r="E249" t="s">
        <v>151</v>
      </c>
      <c r="F249">
        <v>1047</v>
      </c>
    </row>
    <row r="250" spans="1:6" x14ac:dyDescent="0.35">
      <c r="A250">
        <v>2016</v>
      </c>
      <c r="B250" t="s">
        <v>91</v>
      </c>
      <c r="C250" t="s">
        <v>92</v>
      </c>
      <c r="D250" t="s">
        <v>148</v>
      </c>
      <c r="E250" t="s">
        <v>153</v>
      </c>
      <c r="F250">
        <v>40</v>
      </c>
    </row>
    <row r="251" spans="1:6" x14ac:dyDescent="0.35">
      <c r="A251">
        <v>2016</v>
      </c>
      <c r="B251" t="s">
        <v>26</v>
      </c>
      <c r="C251" t="s">
        <v>93</v>
      </c>
      <c r="D251" t="s">
        <v>148</v>
      </c>
      <c r="E251" t="s">
        <v>151</v>
      </c>
      <c r="F251">
        <v>1462</v>
      </c>
    </row>
    <row r="252" spans="1:6" x14ac:dyDescent="0.35">
      <c r="A252">
        <v>2016</v>
      </c>
      <c r="B252" t="s">
        <v>27</v>
      </c>
      <c r="C252" t="s">
        <v>94</v>
      </c>
      <c r="D252" t="s">
        <v>148</v>
      </c>
      <c r="E252" t="s">
        <v>149</v>
      </c>
      <c r="F252">
        <v>1253</v>
      </c>
    </row>
    <row r="253" spans="1:6" x14ac:dyDescent="0.35">
      <c r="A253">
        <v>2016</v>
      </c>
      <c r="B253" t="s">
        <v>28</v>
      </c>
      <c r="C253" t="s">
        <v>95</v>
      </c>
      <c r="D253" t="s">
        <v>148</v>
      </c>
      <c r="E253" t="s">
        <v>151</v>
      </c>
      <c r="F253">
        <v>750</v>
      </c>
    </row>
    <row r="254" spans="1:6" x14ac:dyDescent="0.35">
      <c r="A254">
        <v>2016</v>
      </c>
      <c r="B254" t="s">
        <v>29</v>
      </c>
      <c r="C254" t="s">
        <v>96</v>
      </c>
      <c r="D254" t="s">
        <v>148</v>
      </c>
      <c r="E254" t="s">
        <v>153</v>
      </c>
      <c r="F254">
        <v>725</v>
      </c>
    </row>
    <row r="255" spans="1:6" x14ac:dyDescent="0.35">
      <c r="A255">
        <v>2016</v>
      </c>
      <c r="B255" t="s">
        <v>30</v>
      </c>
      <c r="C255" t="s">
        <v>97</v>
      </c>
      <c r="D255" t="s">
        <v>49</v>
      </c>
      <c r="E255" t="s">
        <v>149</v>
      </c>
      <c r="F255">
        <v>1215</v>
      </c>
    </row>
    <row r="256" spans="1:6" x14ac:dyDescent="0.35">
      <c r="A256">
        <v>2016</v>
      </c>
      <c r="B256" t="s">
        <v>31</v>
      </c>
      <c r="C256" t="s">
        <v>98</v>
      </c>
      <c r="D256" t="s">
        <v>148</v>
      </c>
      <c r="E256" t="s">
        <v>153</v>
      </c>
      <c r="F256">
        <v>864</v>
      </c>
    </row>
    <row r="257" spans="1:6" x14ac:dyDescent="0.35">
      <c r="A257">
        <v>2016</v>
      </c>
      <c r="B257" t="s">
        <v>32</v>
      </c>
      <c r="C257" t="s">
        <v>114</v>
      </c>
      <c r="D257" t="s">
        <v>148</v>
      </c>
      <c r="E257" t="s">
        <v>149</v>
      </c>
      <c r="F257">
        <v>63</v>
      </c>
    </row>
    <row r="258" spans="1:6" x14ac:dyDescent="0.35">
      <c r="A258">
        <v>2016</v>
      </c>
      <c r="B258" t="s">
        <v>33</v>
      </c>
      <c r="C258" t="s">
        <v>99</v>
      </c>
      <c r="D258" t="s">
        <v>148</v>
      </c>
      <c r="E258" t="s">
        <v>153</v>
      </c>
      <c r="F258">
        <v>785</v>
      </c>
    </row>
    <row r="259" spans="1:6" x14ac:dyDescent="0.35">
      <c r="A259">
        <v>2016</v>
      </c>
      <c r="B259" t="s">
        <v>34</v>
      </c>
      <c r="C259" t="s">
        <v>100</v>
      </c>
      <c r="D259" t="s">
        <v>148</v>
      </c>
      <c r="E259" t="s">
        <v>151</v>
      </c>
      <c r="F259">
        <v>591</v>
      </c>
    </row>
    <row r="260" spans="1:6" x14ac:dyDescent="0.35">
      <c r="A260">
        <v>2016</v>
      </c>
      <c r="B260" t="s">
        <v>35</v>
      </c>
      <c r="C260" t="s">
        <v>101</v>
      </c>
      <c r="D260" t="s">
        <v>148</v>
      </c>
      <c r="E260" t="s">
        <v>153</v>
      </c>
      <c r="F260">
        <v>380</v>
      </c>
    </row>
    <row r="261" spans="1:6" x14ac:dyDescent="0.35">
      <c r="A261">
        <v>2016</v>
      </c>
      <c r="B261" t="s">
        <v>36</v>
      </c>
      <c r="C261" t="s">
        <v>102</v>
      </c>
      <c r="D261" t="s">
        <v>148</v>
      </c>
      <c r="E261" t="s">
        <v>149</v>
      </c>
      <c r="F261">
        <v>948</v>
      </c>
    </row>
    <row r="262" spans="1:6" x14ac:dyDescent="0.35">
      <c r="A262">
        <v>2016</v>
      </c>
      <c r="B262" t="s">
        <v>37</v>
      </c>
      <c r="C262" t="s">
        <v>103</v>
      </c>
      <c r="D262" t="s">
        <v>148</v>
      </c>
      <c r="E262" t="s">
        <v>153</v>
      </c>
      <c r="F262">
        <v>627</v>
      </c>
    </row>
    <row r="263" spans="1:6" x14ac:dyDescent="0.35">
      <c r="A263">
        <v>2016</v>
      </c>
      <c r="B263" t="s">
        <v>38</v>
      </c>
      <c r="C263" t="s">
        <v>104</v>
      </c>
      <c r="D263" t="s">
        <v>148</v>
      </c>
      <c r="E263" t="s">
        <v>153</v>
      </c>
      <c r="F263">
        <v>580</v>
      </c>
    </row>
    <row r="264" spans="1:6" x14ac:dyDescent="0.35">
      <c r="A264">
        <v>2016</v>
      </c>
      <c r="B264" t="s">
        <v>39</v>
      </c>
      <c r="C264" t="s">
        <v>105</v>
      </c>
      <c r="D264" t="s">
        <v>49</v>
      </c>
      <c r="E264" t="s">
        <v>149</v>
      </c>
      <c r="F264">
        <v>906</v>
      </c>
    </row>
    <row r="265" spans="1:6" x14ac:dyDescent="0.35">
      <c r="A265">
        <v>2016</v>
      </c>
      <c r="B265" t="s">
        <v>40</v>
      </c>
      <c r="C265" t="s">
        <v>106</v>
      </c>
      <c r="D265" t="s">
        <v>148</v>
      </c>
      <c r="E265" t="s">
        <v>151</v>
      </c>
      <c r="F265">
        <v>950</v>
      </c>
    </row>
    <row r="266" spans="1:6" x14ac:dyDescent="0.35">
      <c r="A266">
        <v>2016</v>
      </c>
      <c r="B266" t="s">
        <v>41</v>
      </c>
      <c r="C266" t="s">
        <v>107</v>
      </c>
      <c r="D266" t="s">
        <v>148</v>
      </c>
      <c r="E266" t="s">
        <v>153</v>
      </c>
      <c r="F266">
        <v>781</v>
      </c>
    </row>
    <row r="267" spans="1:6" x14ac:dyDescent="0.35">
      <c r="A267">
        <v>2016</v>
      </c>
      <c r="B267" t="s">
        <v>42</v>
      </c>
      <c r="C267" t="s">
        <v>108</v>
      </c>
      <c r="D267" t="s">
        <v>148</v>
      </c>
      <c r="E267" t="s">
        <v>149</v>
      </c>
      <c r="F267">
        <v>804</v>
      </c>
    </row>
    <row r="268" spans="1:6" x14ac:dyDescent="0.35">
      <c r="A268">
        <v>2016</v>
      </c>
      <c r="B268" t="s">
        <v>43</v>
      </c>
      <c r="C268" t="s">
        <v>109</v>
      </c>
      <c r="D268" t="s">
        <v>49</v>
      </c>
      <c r="E268" t="s">
        <v>149</v>
      </c>
      <c r="F268">
        <v>899</v>
      </c>
    </row>
    <row r="269" spans="1:6" x14ac:dyDescent="0.35">
      <c r="A269">
        <v>2016</v>
      </c>
      <c r="B269" t="s">
        <v>44</v>
      </c>
      <c r="C269" t="s">
        <v>110</v>
      </c>
      <c r="D269" t="s">
        <v>148</v>
      </c>
      <c r="E269" t="s">
        <v>151</v>
      </c>
      <c r="F269">
        <v>459</v>
      </c>
    </row>
    <row r="270" spans="1:6" x14ac:dyDescent="0.35">
      <c r="A270">
        <v>2016</v>
      </c>
      <c r="B270" t="s">
        <v>45</v>
      </c>
      <c r="C270" t="s">
        <v>111</v>
      </c>
      <c r="D270" t="s">
        <v>49</v>
      </c>
      <c r="E270" t="s">
        <v>149</v>
      </c>
      <c r="F270">
        <v>2025</v>
      </c>
    </row>
    <row r="271" spans="1:6" x14ac:dyDescent="0.35">
      <c r="A271">
        <v>2016</v>
      </c>
      <c r="B271" t="s">
        <v>46</v>
      </c>
      <c r="C271" t="s">
        <v>112</v>
      </c>
      <c r="D271" t="s">
        <v>148</v>
      </c>
      <c r="E271" t="s">
        <v>151</v>
      </c>
      <c r="F271">
        <v>697</v>
      </c>
    </row>
    <row r="272" spans="1:6" x14ac:dyDescent="0.35">
      <c r="A272">
        <v>2016</v>
      </c>
      <c r="B272" t="s">
        <v>47</v>
      </c>
      <c r="C272" t="s">
        <v>113</v>
      </c>
      <c r="D272" t="s">
        <v>49</v>
      </c>
      <c r="E272" t="s">
        <v>149</v>
      </c>
      <c r="F272">
        <v>1492</v>
      </c>
    </row>
    <row r="273" spans="1:6" x14ac:dyDescent="0.35">
      <c r="A273">
        <v>2017</v>
      </c>
      <c r="B273" t="s">
        <v>4</v>
      </c>
      <c r="C273" t="s">
        <v>70</v>
      </c>
      <c r="D273" t="s">
        <v>148</v>
      </c>
      <c r="E273" t="s">
        <v>149</v>
      </c>
      <c r="F273">
        <v>872</v>
      </c>
    </row>
    <row r="274" spans="1:6" x14ac:dyDescent="0.35">
      <c r="A274">
        <v>2017</v>
      </c>
      <c r="B274" t="s">
        <v>5</v>
      </c>
      <c r="C274" t="s">
        <v>71</v>
      </c>
      <c r="D274" t="s">
        <v>148</v>
      </c>
      <c r="E274" t="s">
        <v>151</v>
      </c>
      <c r="F274">
        <v>590</v>
      </c>
    </row>
    <row r="275" spans="1:6" x14ac:dyDescent="0.35">
      <c r="A275">
        <v>2017</v>
      </c>
      <c r="B275" t="s">
        <v>6</v>
      </c>
      <c r="C275" t="s">
        <v>72</v>
      </c>
      <c r="D275" t="s">
        <v>148</v>
      </c>
      <c r="E275" t="s">
        <v>149</v>
      </c>
      <c r="F275">
        <v>599</v>
      </c>
    </row>
    <row r="276" spans="1:6" x14ac:dyDescent="0.35">
      <c r="A276">
        <v>2017</v>
      </c>
      <c r="B276" t="s">
        <v>7</v>
      </c>
      <c r="C276" t="s">
        <v>73</v>
      </c>
      <c r="D276" t="s">
        <v>148</v>
      </c>
      <c r="E276" t="s">
        <v>151</v>
      </c>
      <c r="F276">
        <v>506</v>
      </c>
    </row>
    <row r="277" spans="1:6" x14ac:dyDescent="0.35">
      <c r="A277">
        <v>2017</v>
      </c>
      <c r="B277" t="s">
        <v>8</v>
      </c>
      <c r="C277" t="s">
        <v>74</v>
      </c>
      <c r="D277" t="s">
        <v>148</v>
      </c>
      <c r="E277" t="s">
        <v>153</v>
      </c>
      <c r="F277">
        <v>661</v>
      </c>
    </row>
    <row r="278" spans="1:6" x14ac:dyDescent="0.35">
      <c r="A278">
        <v>2017</v>
      </c>
      <c r="B278" t="s">
        <v>9</v>
      </c>
      <c r="C278" t="s">
        <v>75</v>
      </c>
      <c r="D278" t="s">
        <v>148</v>
      </c>
      <c r="E278" t="s">
        <v>151</v>
      </c>
      <c r="F278">
        <v>902</v>
      </c>
    </row>
    <row r="279" spans="1:6" x14ac:dyDescent="0.35">
      <c r="A279">
        <v>2017</v>
      </c>
      <c r="B279" t="s">
        <v>10</v>
      </c>
      <c r="C279" t="s">
        <v>76</v>
      </c>
      <c r="D279" t="s">
        <v>148</v>
      </c>
      <c r="E279" t="s">
        <v>149</v>
      </c>
      <c r="F279">
        <v>588</v>
      </c>
    </row>
    <row r="280" spans="1:6" x14ac:dyDescent="0.35">
      <c r="A280">
        <v>2017</v>
      </c>
      <c r="B280" t="s">
        <v>11</v>
      </c>
      <c r="C280" t="s">
        <v>77</v>
      </c>
      <c r="D280" t="s">
        <v>148</v>
      </c>
      <c r="E280" t="s">
        <v>153</v>
      </c>
      <c r="F280">
        <v>734</v>
      </c>
    </row>
    <row r="281" spans="1:6" x14ac:dyDescent="0.35">
      <c r="A281">
        <v>2017</v>
      </c>
      <c r="B281" t="s">
        <v>12</v>
      </c>
      <c r="C281" t="s">
        <v>78</v>
      </c>
      <c r="D281" t="s">
        <v>148</v>
      </c>
      <c r="E281" t="s">
        <v>153</v>
      </c>
      <c r="F281">
        <v>613</v>
      </c>
    </row>
    <row r="282" spans="1:6" x14ac:dyDescent="0.35">
      <c r="A282">
        <v>2017</v>
      </c>
      <c r="B282" t="s">
        <v>13</v>
      </c>
      <c r="C282" t="s">
        <v>79</v>
      </c>
      <c r="D282" t="s">
        <v>148</v>
      </c>
      <c r="E282" t="s">
        <v>151</v>
      </c>
      <c r="F282">
        <v>892</v>
      </c>
    </row>
    <row r="283" spans="1:6" x14ac:dyDescent="0.35">
      <c r="A283">
        <v>2017</v>
      </c>
      <c r="B283" t="s">
        <v>14</v>
      </c>
      <c r="C283" t="s">
        <v>80</v>
      </c>
      <c r="D283" t="s">
        <v>148</v>
      </c>
      <c r="E283" t="s">
        <v>153</v>
      </c>
      <c r="F283">
        <v>1951</v>
      </c>
    </row>
    <row r="284" spans="1:6" x14ac:dyDescent="0.35">
      <c r="A284">
        <v>2017</v>
      </c>
      <c r="B284" t="s">
        <v>63</v>
      </c>
      <c r="C284" t="s">
        <v>81</v>
      </c>
      <c r="D284" t="s">
        <v>148</v>
      </c>
      <c r="E284" t="s">
        <v>151</v>
      </c>
      <c r="F284">
        <v>1324</v>
      </c>
    </row>
    <row r="285" spans="1:6" x14ac:dyDescent="0.35">
      <c r="A285">
        <v>2017</v>
      </c>
      <c r="B285" t="s">
        <v>15</v>
      </c>
      <c r="C285" t="s">
        <v>82</v>
      </c>
      <c r="D285" t="s">
        <v>148</v>
      </c>
      <c r="E285" t="s">
        <v>153</v>
      </c>
      <c r="F285">
        <v>576</v>
      </c>
    </row>
    <row r="286" spans="1:6" x14ac:dyDescent="0.35">
      <c r="A286">
        <v>2017</v>
      </c>
      <c r="B286" t="s">
        <v>16</v>
      </c>
      <c r="C286" t="s">
        <v>83</v>
      </c>
      <c r="D286" t="s">
        <v>148</v>
      </c>
      <c r="E286" t="s">
        <v>151</v>
      </c>
      <c r="F286">
        <v>854</v>
      </c>
    </row>
    <row r="287" spans="1:6" x14ac:dyDescent="0.35">
      <c r="A287">
        <v>2017</v>
      </c>
      <c r="B287" t="s">
        <v>17</v>
      </c>
      <c r="C287" t="s">
        <v>84</v>
      </c>
      <c r="D287" t="s">
        <v>148</v>
      </c>
      <c r="E287" t="s">
        <v>151</v>
      </c>
      <c r="F287">
        <v>1415</v>
      </c>
    </row>
    <row r="288" spans="1:6" x14ac:dyDescent="0.35">
      <c r="A288">
        <v>2017</v>
      </c>
      <c r="B288" t="s">
        <v>18</v>
      </c>
      <c r="C288" t="s">
        <v>85</v>
      </c>
      <c r="D288" t="s">
        <v>148</v>
      </c>
      <c r="E288" t="s">
        <v>151</v>
      </c>
      <c r="F288">
        <v>463</v>
      </c>
    </row>
    <row r="289" spans="1:6" x14ac:dyDescent="0.35">
      <c r="A289">
        <v>2017</v>
      </c>
      <c r="B289" t="s">
        <v>19</v>
      </c>
      <c r="C289" t="s">
        <v>86</v>
      </c>
      <c r="D289" t="s">
        <v>49</v>
      </c>
      <c r="E289" t="s">
        <v>149</v>
      </c>
      <c r="F289">
        <v>5584</v>
      </c>
    </row>
    <row r="290" spans="1:6" x14ac:dyDescent="0.35">
      <c r="A290">
        <v>2017</v>
      </c>
      <c r="B290" t="s">
        <v>20</v>
      </c>
      <c r="C290" t="s">
        <v>87</v>
      </c>
      <c r="D290" t="s">
        <v>49</v>
      </c>
      <c r="E290" t="s">
        <v>149</v>
      </c>
      <c r="F290">
        <v>1724</v>
      </c>
    </row>
    <row r="291" spans="1:6" x14ac:dyDescent="0.35">
      <c r="A291">
        <v>2017</v>
      </c>
      <c r="B291" t="s">
        <v>131</v>
      </c>
      <c r="C291" t="s">
        <v>132</v>
      </c>
      <c r="D291" t="s">
        <v>148</v>
      </c>
      <c r="E291" t="s">
        <v>151</v>
      </c>
      <c r="F291">
        <v>1945</v>
      </c>
    </row>
    <row r="292" spans="1:6" x14ac:dyDescent="0.35">
      <c r="A292">
        <v>2017</v>
      </c>
      <c r="B292" t="s">
        <v>22</v>
      </c>
      <c r="C292" t="s">
        <v>88</v>
      </c>
      <c r="D292" t="s">
        <v>148</v>
      </c>
      <c r="E292" t="s">
        <v>151</v>
      </c>
      <c r="F292">
        <v>745</v>
      </c>
    </row>
    <row r="293" spans="1:6" x14ac:dyDescent="0.35">
      <c r="A293">
        <v>2017</v>
      </c>
      <c r="B293" t="s">
        <v>23</v>
      </c>
      <c r="C293" t="s">
        <v>89</v>
      </c>
      <c r="D293" t="s">
        <v>148</v>
      </c>
      <c r="E293" t="s">
        <v>149</v>
      </c>
      <c r="F293">
        <v>869</v>
      </c>
    </row>
    <row r="294" spans="1:6" x14ac:dyDescent="0.35">
      <c r="A294">
        <v>2017</v>
      </c>
      <c r="B294" t="s">
        <v>24</v>
      </c>
      <c r="C294" t="s">
        <v>90</v>
      </c>
      <c r="D294" t="s">
        <v>148</v>
      </c>
      <c r="E294" t="s">
        <v>151</v>
      </c>
      <c r="F294">
        <v>1077</v>
      </c>
    </row>
    <row r="295" spans="1:6" x14ac:dyDescent="0.35">
      <c r="A295">
        <v>2017</v>
      </c>
      <c r="B295" t="s">
        <v>91</v>
      </c>
      <c r="C295" t="s">
        <v>92</v>
      </c>
      <c r="D295" t="s">
        <v>148</v>
      </c>
      <c r="E295" t="s">
        <v>153</v>
      </c>
      <c r="F295">
        <v>38</v>
      </c>
    </row>
    <row r="296" spans="1:6" x14ac:dyDescent="0.35">
      <c r="A296">
        <v>2017</v>
      </c>
      <c r="B296" t="s">
        <v>26</v>
      </c>
      <c r="C296" t="s">
        <v>93</v>
      </c>
      <c r="D296" t="s">
        <v>148</v>
      </c>
      <c r="E296" t="s">
        <v>151</v>
      </c>
      <c r="F296">
        <v>1382</v>
      </c>
    </row>
    <row r="297" spans="1:6" x14ac:dyDescent="0.35">
      <c r="A297">
        <v>2017</v>
      </c>
      <c r="B297" t="s">
        <v>27</v>
      </c>
      <c r="C297" t="s">
        <v>94</v>
      </c>
      <c r="D297" t="s">
        <v>148</v>
      </c>
      <c r="E297" t="s">
        <v>149</v>
      </c>
      <c r="F297">
        <v>1242</v>
      </c>
    </row>
    <row r="298" spans="1:6" x14ac:dyDescent="0.35">
      <c r="A298">
        <v>2017</v>
      </c>
      <c r="B298" t="s">
        <v>28</v>
      </c>
      <c r="C298" t="s">
        <v>95</v>
      </c>
      <c r="D298" t="s">
        <v>148</v>
      </c>
      <c r="E298" t="s">
        <v>151</v>
      </c>
      <c r="F298">
        <v>714</v>
      </c>
    </row>
    <row r="299" spans="1:6" x14ac:dyDescent="0.35">
      <c r="A299">
        <v>2017</v>
      </c>
      <c r="B299" t="s">
        <v>29</v>
      </c>
      <c r="C299" t="s">
        <v>96</v>
      </c>
      <c r="D299" t="s">
        <v>148</v>
      </c>
      <c r="E299" t="s">
        <v>153</v>
      </c>
      <c r="F299">
        <v>705</v>
      </c>
    </row>
    <row r="300" spans="1:6" x14ac:dyDescent="0.35">
      <c r="A300">
        <v>2017</v>
      </c>
      <c r="B300" t="s">
        <v>30</v>
      </c>
      <c r="C300" t="s">
        <v>97</v>
      </c>
      <c r="D300" t="s">
        <v>49</v>
      </c>
      <c r="E300" t="s">
        <v>149</v>
      </c>
      <c r="F300">
        <v>1311</v>
      </c>
    </row>
    <row r="301" spans="1:6" x14ac:dyDescent="0.35">
      <c r="A301">
        <v>2017</v>
      </c>
      <c r="B301" t="s">
        <v>31</v>
      </c>
      <c r="C301" t="s">
        <v>98</v>
      </c>
      <c r="D301" t="s">
        <v>148</v>
      </c>
      <c r="E301" t="s">
        <v>153</v>
      </c>
      <c r="F301">
        <v>822</v>
      </c>
    </row>
    <row r="302" spans="1:6" x14ac:dyDescent="0.35">
      <c r="A302">
        <v>2017</v>
      </c>
      <c r="B302" t="s">
        <v>32</v>
      </c>
      <c r="C302" t="s">
        <v>114</v>
      </c>
      <c r="D302" t="s">
        <v>148</v>
      </c>
      <c r="E302" t="s">
        <v>149</v>
      </c>
      <c r="F302">
        <v>67</v>
      </c>
    </row>
    <row r="303" spans="1:6" x14ac:dyDescent="0.35">
      <c r="A303">
        <v>2017</v>
      </c>
      <c r="B303" t="s">
        <v>33</v>
      </c>
      <c r="C303" t="s">
        <v>99</v>
      </c>
      <c r="D303" t="s">
        <v>148</v>
      </c>
      <c r="E303" t="s">
        <v>153</v>
      </c>
      <c r="F303">
        <v>772</v>
      </c>
    </row>
    <row r="304" spans="1:6" x14ac:dyDescent="0.35">
      <c r="A304">
        <v>2017</v>
      </c>
      <c r="B304" t="s">
        <v>34</v>
      </c>
      <c r="C304" t="s">
        <v>100</v>
      </c>
      <c r="D304" t="s">
        <v>148</v>
      </c>
      <c r="E304" t="s">
        <v>151</v>
      </c>
      <c r="F304">
        <v>539</v>
      </c>
    </row>
    <row r="305" spans="1:6" x14ac:dyDescent="0.35">
      <c r="A305">
        <v>2017</v>
      </c>
      <c r="B305" t="s">
        <v>35</v>
      </c>
      <c r="C305" t="s">
        <v>101</v>
      </c>
      <c r="D305" t="s">
        <v>148</v>
      </c>
      <c r="E305" t="s">
        <v>153</v>
      </c>
      <c r="F305">
        <v>343</v>
      </c>
    </row>
    <row r="306" spans="1:6" x14ac:dyDescent="0.35">
      <c r="A306">
        <v>2017</v>
      </c>
      <c r="B306" t="s">
        <v>36</v>
      </c>
      <c r="C306" t="s">
        <v>102</v>
      </c>
      <c r="D306" t="s">
        <v>148</v>
      </c>
      <c r="E306" t="s">
        <v>149</v>
      </c>
      <c r="F306">
        <v>912</v>
      </c>
    </row>
    <row r="307" spans="1:6" x14ac:dyDescent="0.35">
      <c r="A307">
        <v>2017</v>
      </c>
      <c r="B307" t="s">
        <v>37</v>
      </c>
      <c r="C307" t="s">
        <v>103</v>
      </c>
      <c r="D307" t="s">
        <v>148</v>
      </c>
      <c r="E307" t="s">
        <v>153</v>
      </c>
      <c r="F307">
        <v>627</v>
      </c>
    </row>
    <row r="308" spans="1:6" x14ac:dyDescent="0.35">
      <c r="A308">
        <v>2017</v>
      </c>
      <c r="B308" t="s">
        <v>38</v>
      </c>
      <c r="C308" t="s">
        <v>104</v>
      </c>
      <c r="D308" t="s">
        <v>148</v>
      </c>
      <c r="E308" t="s">
        <v>153</v>
      </c>
      <c r="F308">
        <v>612</v>
      </c>
    </row>
    <row r="309" spans="1:6" x14ac:dyDescent="0.35">
      <c r="A309">
        <v>2017</v>
      </c>
      <c r="B309" t="s">
        <v>39</v>
      </c>
      <c r="C309" t="s">
        <v>105</v>
      </c>
      <c r="D309" t="s">
        <v>49</v>
      </c>
      <c r="E309" t="s">
        <v>149</v>
      </c>
      <c r="F309">
        <v>877</v>
      </c>
    </row>
    <row r="310" spans="1:6" x14ac:dyDescent="0.35">
      <c r="A310">
        <v>2017</v>
      </c>
      <c r="B310" t="s">
        <v>40</v>
      </c>
      <c r="C310" t="s">
        <v>106</v>
      </c>
      <c r="D310" t="s">
        <v>148</v>
      </c>
      <c r="E310" t="s">
        <v>151</v>
      </c>
      <c r="F310">
        <v>925</v>
      </c>
    </row>
    <row r="311" spans="1:6" x14ac:dyDescent="0.35">
      <c r="A311">
        <v>2017</v>
      </c>
      <c r="B311" t="s">
        <v>41</v>
      </c>
      <c r="C311" t="s">
        <v>107</v>
      </c>
      <c r="D311" t="s">
        <v>148</v>
      </c>
      <c r="E311" t="s">
        <v>153</v>
      </c>
      <c r="F311">
        <v>748</v>
      </c>
    </row>
    <row r="312" spans="1:6" x14ac:dyDescent="0.35">
      <c r="A312">
        <v>2017</v>
      </c>
      <c r="B312" t="s">
        <v>42</v>
      </c>
      <c r="C312" t="s">
        <v>108</v>
      </c>
      <c r="D312" t="s">
        <v>148</v>
      </c>
      <c r="E312" t="s">
        <v>149</v>
      </c>
      <c r="F312">
        <v>719</v>
      </c>
    </row>
    <row r="313" spans="1:6" x14ac:dyDescent="0.35">
      <c r="A313">
        <v>2017</v>
      </c>
      <c r="B313" t="s">
        <v>43</v>
      </c>
      <c r="C313" t="s">
        <v>109</v>
      </c>
      <c r="D313" t="s">
        <v>49</v>
      </c>
      <c r="E313" t="s">
        <v>149</v>
      </c>
      <c r="F313">
        <v>853</v>
      </c>
    </row>
    <row r="314" spans="1:6" x14ac:dyDescent="0.35">
      <c r="A314">
        <v>2017</v>
      </c>
      <c r="B314" t="s">
        <v>44</v>
      </c>
      <c r="C314" t="s">
        <v>110</v>
      </c>
      <c r="D314" t="s">
        <v>148</v>
      </c>
      <c r="E314" t="s">
        <v>151</v>
      </c>
      <c r="F314">
        <v>454</v>
      </c>
    </row>
    <row r="315" spans="1:6" x14ac:dyDescent="0.35">
      <c r="A315">
        <v>2017</v>
      </c>
      <c r="B315" t="s">
        <v>45</v>
      </c>
      <c r="C315" t="s">
        <v>111</v>
      </c>
      <c r="D315" t="s">
        <v>49</v>
      </c>
      <c r="E315" t="s">
        <v>149</v>
      </c>
      <c r="F315">
        <v>1921</v>
      </c>
    </row>
    <row r="316" spans="1:6" x14ac:dyDescent="0.35">
      <c r="A316">
        <v>2017</v>
      </c>
      <c r="B316" t="s">
        <v>46</v>
      </c>
      <c r="C316" t="s">
        <v>112</v>
      </c>
      <c r="D316" t="s">
        <v>148</v>
      </c>
      <c r="E316" t="s">
        <v>151</v>
      </c>
      <c r="F316">
        <v>714</v>
      </c>
    </row>
    <row r="317" spans="1:6" x14ac:dyDescent="0.35">
      <c r="A317">
        <v>2017</v>
      </c>
      <c r="B317" t="s">
        <v>47</v>
      </c>
      <c r="C317" t="s">
        <v>113</v>
      </c>
      <c r="D317" t="s">
        <v>49</v>
      </c>
      <c r="E317" t="s">
        <v>149</v>
      </c>
      <c r="F317">
        <v>1449</v>
      </c>
    </row>
    <row r="318" spans="1:6" x14ac:dyDescent="0.35">
      <c r="A318">
        <v>2018</v>
      </c>
      <c r="B318" t="s">
        <v>4</v>
      </c>
      <c r="C318" t="s">
        <v>70</v>
      </c>
      <c r="D318" t="s">
        <v>148</v>
      </c>
      <c r="E318" t="s">
        <v>149</v>
      </c>
      <c r="F318">
        <v>855</v>
      </c>
    </row>
    <row r="319" spans="1:6" x14ac:dyDescent="0.35">
      <c r="A319">
        <v>2018</v>
      </c>
      <c r="B319" t="s">
        <v>5</v>
      </c>
      <c r="C319" t="s">
        <v>71</v>
      </c>
      <c r="D319" t="s">
        <v>148</v>
      </c>
      <c r="E319" t="s">
        <v>151</v>
      </c>
      <c r="F319">
        <v>590</v>
      </c>
    </row>
    <row r="320" spans="1:6" x14ac:dyDescent="0.35">
      <c r="A320">
        <v>2018</v>
      </c>
      <c r="B320" t="s">
        <v>6</v>
      </c>
      <c r="C320" t="s">
        <v>72</v>
      </c>
      <c r="D320" t="s">
        <v>148</v>
      </c>
      <c r="E320" t="s">
        <v>149</v>
      </c>
      <c r="F320">
        <v>644</v>
      </c>
    </row>
    <row r="321" spans="1:6" x14ac:dyDescent="0.35">
      <c r="A321">
        <v>2018</v>
      </c>
      <c r="B321" t="s">
        <v>7</v>
      </c>
      <c r="C321" t="s">
        <v>73</v>
      </c>
      <c r="D321" t="s">
        <v>148</v>
      </c>
      <c r="E321" t="s">
        <v>151</v>
      </c>
      <c r="F321">
        <v>489</v>
      </c>
    </row>
    <row r="322" spans="1:6" x14ac:dyDescent="0.35">
      <c r="A322">
        <v>2018</v>
      </c>
      <c r="B322" t="s">
        <v>8</v>
      </c>
      <c r="C322" t="s">
        <v>74</v>
      </c>
      <c r="D322" t="s">
        <v>148</v>
      </c>
      <c r="E322" t="s">
        <v>153</v>
      </c>
      <c r="F322">
        <v>658</v>
      </c>
    </row>
    <row r="323" spans="1:6" x14ac:dyDescent="0.35">
      <c r="A323">
        <v>2018</v>
      </c>
      <c r="B323" t="s">
        <v>9</v>
      </c>
      <c r="C323" t="s">
        <v>75</v>
      </c>
      <c r="D323" t="s">
        <v>148</v>
      </c>
      <c r="E323" t="s">
        <v>151</v>
      </c>
      <c r="F323">
        <v>895</v>
      </c>
    </row>
    <row r="324" spans="1:6" x14ac:dyDescent="0.35">
      <c r="A324">
        <v>2018</v>
      </c>
      <c r="B324" t="s">
        <v>10</v>
      </c>
      <c r="C324" t="s">
        <v>76</v>
      </c>
      <c r="D324" t="s">
        <v>148</v>
      </c>
      <c r="E324" t="s">
        <v>149</v>
      </c>
      <c r="F324">
        <v>588</v>
      </c>
    </row>
    <row r="325" spans="1:6" x14ac:dyDescent="0.35">
      <c r="A325">
        <v>2018</v>
      </c>
      <c r="B325" t="s">
        <v>11</v>
      </c>
      <c r="C325" t="s">
        <v>77</v>
      </c>
      <c r="D325" t="s">
        <v>148</v>
      </c>
      <c r="E325" t="s">
        <v>153</v>
      </c>
      <c r="F325">
        <v>754</v>
      </c>
    </row>
    <row r="326" spans="1:6" x14ac:dyDescent="0.35">
      <c r="A326">
        <v>2018</v>
      </c>
      <c r="B326" t="s">
        <v>12</v>
      </c>
      <c r="C326" t="s">
        <v>78</v>
      </c>
      <c r="D326" t="s">
        <v>148</v>
      </c>
      <c r="E326" t="s">
        <v>153</v>
      </c>
      <c r="F326">
        <v>608</v>
      </c>
    </row>
    <row r="327" spans="1:6" x14ac:dyDescent="0.35">
      <c r="A327">
        <v>2018</v>
      </c>
      <c r="B327" t="s">
        <v>13</v>
      </c>
      <c r="C327" t="s">
        <v>79</v>
      </c>
      <c r="D327" t="s">
        <v>148</v>
      </c>
      <c r="E327" t="s">
        <v>151</v>
      </c>
      <c r="F327">
        <v>857</v>
      </c>
    </row>
    <row r="328" spans="1:6" x14ac:dyDescent="0.35">
      <c r="A328">
        <v>2018</v>
      </c>
      <c r="B328" t="s">
        <v>14</v>
      </c>
      <c r="C328" t="s">
        <v>80</v>
      </c>
      <c r="D328" t="s">
        <v>148</v>
      </c>
      <c r="E328" t="s">
        <v>153</v>
      </c>
      <c r="F328">
        <v>1982</v>
      </c>
    </row>
    <row r="329" spans="1:6" x14ac:dyDescent="0.35">
      <c r="A329">
        <v>2018</v>
      </c>
      <c r="B329" t="s">
        <v>63</v>
      </c>
      <c r="C329" t="s">
        <v>81</v>
      </c>
      <c r="D329" t="s">
        <v>148</v>
      </c>
      <c r="E329" t="s">
        <v>151</v>
      </c>
      <c r="F329">
        <v>1345</v>
      </c>
    </row>
    <row r="330" spans="1:6" x14ac:dyDescent="0.35">
      <c r="A330">
        <v>2018</v>
      </c>
      <c r="B330" t="s">
        <v>15</v>
      </c>
      <c r="C330" t="s">
        <v>82</v>
      </c>
      <c r="D330" t="s">
        <v>148</v>
      </c>
      <c r="E330" t="s">
        <v>153</v>
      </c>
      <c r="F330">
        <v>605</v>
      </c>
    </row>
    <row r="331" spans="1:6" x14ac:dyDescent="0.35">
      <c r="A331">
        <v>2018</v>
      </c>
      <c r="B331" t="s">
        <v>16</v>
      </c>
      <c r="C331" t="s">
        <v>83</v>
      </c>
      <c r="D331" t="s">
        <v>148</v>
      </c>
      <c r="E331" t="s">
        <v>151</v>
      </c>
      <c r="F331">
        <v>795</v>
      </c>
    </row>
    <row r="332" spans="1:6" x14ac:dyDescent="0.35">
      <c r="A332">
        <v>2018</v>
      </c>
      <c r="B332" t="s">
        <v>17</v>
      </c>
      <c r="C332" t="s">
        <v>84</v>
      </c>
      <c r="D332" t="s">
        <v>148</v>
      </c>
      <c r="E332" t="s">
        <v>151</v>
      </c>
      <c r="F332">
        <v>1473</v>
      </c>
    </row>
    <row r="333" spans="1:6" x14ac:dyDescent="0.35">
      <c r="A333">
        <v>2018</v>
      </c>
      <c r="B333" t="s">
        <v>18</v>
      </c>
      <c r="C333" t="s">
        <v>85</v>
      </c>
      <c r="D333" t="s">
        <v>148</v>
      </c>
      <c r="E333" t="s">
        <v>151</v>
      </c>
      <c r="F333">
        <v>468</v>
      </c>
    </row>
    <row r="334" spans="1:6" x14ac:dyDescent="0.35">
      <c r="A334">
        <v>2018</v>
      </c>
      <c r="B334" t="s">
        <v>19</v>
      </c>
      <c r="C334" t="s">
        <v>86</v>
      </c>
      <c r="D334" t="s">
        <v>49</v>
      </c>
      <c r="E334" t="s">
        <v>149</v>
      </c>
      <c r="F334">
        <v>5485</v>
      </c>
    </row>
    <row r="335" spans="1:6" x14ac:dyDescent="0.35">
      <c r="A335">
        <v>2018</v>
      </c>
      <c r="B335" t="s">
        <v>20</v>
      </c>
      <c r="C335" t="s">
        <v>87</v>
      </c>
      <c r="D335" t="s">
        <v>49</v>
      </c>
      <c r="E335" t="s">
        <v>149</v>
      </c>
      <c r="F335">
        <v>1740</v>
      </c>
    </row>
    <row r="336" spans="1:6" x14ac:dyDescent="0.35">
      <c r="A336">
        <v>2018</v>
      </c>
      <c r="B336" t="s">
        <v>131</v>
      </c>
      <c r="C336" t="s">
        <v>132</v>
      </c>
      <c r="D336" t="s">
        <v>148</v>
      </c>
      <c r="E336" t="s">
        <v>151</v>
      </c>
      <c r="F336">
        <v>1900</v>
      </c>
    </row>
    <row r="337" spans="1:6" x14ac:dyDescent="0.35">
      <c r="A337">
        <v>2018</v>
      </c>
      <c r="B337" t="s">
        <v>22</v>
      </c>
      <c r="C337" t="s">
        <v>88</v>
      </c>
      <c r="D337" t="s">
        <v>148</v>
      </c>
      <c r="E337" t="s">
        <v>151</v>
      </c>
      <c r="F337">
        <v>723</v>
      </c>
    </row>
    <row r="338" spans="1:6" x14ac:dyDescent="0.35">
      <c r="A338">
        <v>2018</v>
      </c>
      <c r="B338" t="s">
        <v>23</v>
      </c>
      <c r="C338" t="s">
        <v>89</v>
      </c>
      <c r="D338" t="s">
        <v>148</v>
      </c>
      <c r="E338" t="s">
        <v>149</v>
      </c>
      <c r="F338">
        <v>883</v>
      </c>
    </row>
    <row r="339" spans="1:6" x14ac:dyDescent="0.35">
      <c r="A339">
        <v>2018</v>
      </c>
      <c r="B339" t="s">
        <v>24</v>
      </c>
      <c r="C339" t="s">
        <v>90</v>
      </c>
      <c r="D339" t="s">
        <v>148</v>
      </c>
      <c r="E339" t="s">
        <v>151</v>
      </c>
      <c r="F339">
        <v>1078</v>
      </c>
    </row>
    <row r="340" spans="1:6" x14ac:dyDescent="0.35">
      <c r="A340">
        <v>2018</v>
      </c>
      <c r="B340" t="s">
        <v>91</v>
      </c>
      <c r="C340" t="s">
        <v>92</v>
      </c>
      <c r="D340" t="s">
        <v>148</v>
      </c>
      <c r="E340" t="s">
        <v>153</v>
      </c>
      <c r="F340">
        <v>37</v>
      </c>
    </row>
    <row r="341" spans="1:6" x14ac:dyDescent="0.35">
      <c r="A341">
        <v>2018</v>
      </c>
      <c r="B341" t="s">
        <v>26</v>
      </c>
      <c r="C341" t="s">
        <v>93</v>
      </c>
      <c r="D341" t="s">
        <v>148</v>
      </c>
      <c r="E341" t="s">
        <v>151</v>
      </c>
      <c r="F341">
        <v>1434</v>
      </c>
    </row>
    <row r="342" spans="1:6" x14ac:dyDescent="0.35">
      <c r="A342">
        <v>2018</v>
      </c>
      <c r="B342" t="s">
        <v>27</v>
      </c>
      <c r="C342" t="s">
        <v>94</v>
      </c>
      <c r="D342" t="s">
        <v>148</v>
      </c>
      <c r="E342" t="s">
        <v>149</v>
      </c>
      <c r="F342">
        <v>1255</v>
      </c>
    </row>
    <row r="343" spans="1:6" x14ac:dyDescent="0.35">
      <c r="A343">
        <v>2018</v>
      </c>
      <c r="B343" t="s">
        <v>28</v>
      </c>
      <c r="C343" t="s">
        <v>95</v>
      </c>
      <c r="D343" t="s">
        <v>148</v>
      </c>
      <c r="E343" t="s">
        <v>151</v>
      </c>
      <c r="F343">
        <v>727</v>
      </c>
    </row>
    <row r="344" spans="1:6" x14ac:dyDescent="0.35">
      <c r="A344">
        <v>2018</v>
      </c>
      <c r="B344" t="s">
        <v>29</v>
      </c>
      <c r="C344" t="s">
        <v>96</v>
      </c>
      <c r="D344" t="s">
        <v>148</v>
      </c>
      <c r="E344" t="s">
        <v>153</v>
      </c>
      <c r="F344">
        <v>702</v>
      </c>
    </row>
    <row r="345" spans="1:6" x14ac:dyDescent="0.35">
      <c r="A345">
        <v>2018</v>
      </c>
      <c r="B345" t="s">
        <v>30</v>
      </c>
      <c r="C345" t="s">
        <v>97</v>
      </c>
      <c r="D345" t="s">
        <v>49</v>
      </c>
      <c r="E345" t="s">
        <v>149</v>
      </c>
      <c r="F345">
        <v>1125</v>
      </c>
    </row>
    <row r="346" spans="1:6" x14ac:dyDescent="0.35">
      <c r="A346">
        <v>2018</v>
      </c>
      <c r="B346" t="s">
        <v>31</v>
      </c>
      <c r="C346" t="s">
        <v>98</v>
      </c>
      <c r="D346" t="s">
        <v>148</v>
      </c>
      <c r="E346" t="s">
        <v>153</v>
      </c>
      <c r="F346">
        <v>845</v>
      </c>
    </row>
    <row r="347" spans="1:6" x14ac:dyDescent="0.35">
      <c r="A347">
        <v>2018</v>
      </c>
      <c r="B347" t="s">
        <v>32</v>
      </c>
      <c r="C347" t="s">
        <v>114</v>
      </c>
      <c r="D347" t="s">
        <v>148</v>
      </c>
      <c r="E347" t="s">
        <v>149</v>
      </c>
      <c r="F347">
        <v>60</v>
      </c>
    </row>
    <row r="348" spans="1:6" x14ac:dyDescent="0.35">
      <c r="A348">
        <v>2018</v>
      </c>
      <c r="B348" t="s">
        <v>33</v>
      </c>
      <c r="C348" t="s">
        <v>99</v>
      </c>
      <c r="D348" t="s">
        <v>148</v>
      </c>
      <c r="E348" t="s">
        <v>153</v>
      </c>
      <c r="F348">
        <v>769</v>
      </c>
    </row>
    <row r="349" spans="1:6" x14ac:dyDescent="0.35">
      <c r="A349">
        <v>2018</v>
      </c>
      <c r="B349" t="s">
        <v>34</v>
      </c>
      <c r="C349" t="s">
        <v>100</v>
      </c>
      <c r="D349" t="s">
        <v>148</v>
      </c>
      <c r="E349" t="s">
        <v>151</v>
      </c>
      <c r="F349">
        <v>516</v>
      </c>
    </row>
    <row r="350" spans="1:6" x14ac:dyDescent="0.35">
      <c r="A350">
        <v>2018</v>
      </c>
      <c r="B350" t="s">
        <v>35</v>
      </c>
      <c r="C350" t="s">
        <v>101</v>
      </c>
      <c r="D350" t="s">
        <v>148</v>
      </c>
      <c r="E350" t="s">
        <v>153</v>
      </c>
      <c r="F350">
        <v>348</v>
      </c>
    </row>
    <row r="351" spans="1:6" x14ac:dyDescent="0.35">
      <c r="A351">
        <v>2018</v>
      </c>
      <c r="B351" t="s">
        <v>36</v>
      </c>
      <c r="C351" t="s">
        <v>102</v>
      </c>
      <c r="D351" t="s">
        <v>148</v>
      </c>
      <c r="E351" t="s">
        <v>149</v>
      </c>
      <c r="F351">
        <v>902</v>
      </c>
    </row>
    <row r="352" spans="1:6" x14ac:dyDescent="0.35">
      <c r="A352">
        <v>2018</v>
      </c>
      <c r="B352" t="s">
        <v>37</v>
      </c>
      <c r="C352" t="s">
        <v>103</v>
      </c>
      <c r="D352" t="s">
        <v>148</v>
      </c>
      <c r="E352" t="s">
        <v>153</v>
      </c>
      <c r="F352">
        <v>642</v>
      </c>
    </row>
    <row r="353" spans="1:6" x14ac:dyDescent="0.35">
      <c r="A353">
        <v>2018</v>
      </c>
      <c r="B353" t="s">
        <v>38</v>
      </c>
      <c r="C353" t="s">
        <v>104</v>
      </c>
      <c r="D353" t="s">
        <v>148</v>
      </c>
      <c r="E353" t="s">
        <v>153</v>
      </c>
      <c r="F353">
        <v>614</v>
      </c>
    </row>
    <row r="354" spans="1:6" x14ac:dyDescent="0.35">
      <c r="A354">
        <v>2018</v>
      </c>
      <c r="B354" t="s">
        <v>39</v>
      </c>
      <c r="C354" t="s">
        <v>105</v>
      </c>
      <c r="D354" t="s">
        <v>49</v>
      </c>
      <c r="E354" t="s">
        <v>149</v>
      </c>
      <c r="F354">
        <v>864</v>
      </c>
    </row>
    <row r="355" spans="1:6" x14ac:dyDescent="0.35">
      <c r="A355">
        <v>2018</v>
      </c>
      <c r="B355" t="s">
        <v>40</v>
      </c>
      <c r="C355" t="s">
        <v>106</v>
      </c>
      <c r="D355" t="s">
        <v>148</v>
      </c>
      <c r="E355" t="s">
        <v>151</v>
      </c>
      <c r="F355">
        <v>893</v>
      </c>
    </row>
    <row r="356" spans="1:6" x14ac:dyDescent="0.35">
      <c r="A356">
        <v>2018</v>
      </c>
      <c r="B356" t="s">
        <v>41</v>
      </c>
      <c r="C356" t="s">
        <v>107</v>
      </c>
      <c r="D356" t="s">
        <v>148</v>
      </c>
      <c r="E356" t="s">
        <v>153</v>
      </c>
      <c r="F356">
        <v>679</v>
      </c>
    </row>
    <row r="357" spans="1:6" x14ac:dyDescent="0.35">
      <c r="A357">
        <v>2018</v>
      </c>
      <c r="B357" t="s">
        <v>42</v>
      </c>
      <c r="C357" t="s">
        <v>108</v>
      </c>
      <c r="D357" t="s">
        <v>148</v>
      </c>
      <c r="E357" t="s">
        <v>149</v>
      </c>
      <c r="F357">
        <v>759</v>
      </c>
    </row>
    <row r="358" spans="1:6" x14ac:dyDescent="0.35">
      <c r="A358">
        <v>2018</v>
      </c>
      <c r="B358" t="s">
        <v>43</v>
      </c>
      <c r="C358" t="s">
        <v>109</v>
      </c>
      <c r="D358" t="s">
        <v>49</v>
      </c>
      <c r="E358" t="s">
        <v>149</v>
      </c>
      <c r="F358">
        <v>841</v>
      </c>
    </row>
    <row r="359" spans="1:6" x14ac:dyDescent="0.35">
      <c r="A359">
        <v>2018</v>
      </c>
      <c r="B359" t="s">
        <v>44</v>
      </c>
      <c r="C359" t="s">
        <v>110</v>
      </c>
      <c r="D359" t="s">
        <v>148</v>
      </c>
      <c r="E359" t="s">
        <v>151</v>
      </c>
      <c r="F359">
        <v>486</v>
      </c>
    </row>
    <row r="360" spans="1:6" x14ac:dyDescent="0.35">
      <c r="A360">
        <v>2018</v>
      </c>
      <c r="B360" t="s">
        <v>45</v>
      </c>
      <c r="C360" t="s">
        <v>111</v>
      </c>
      <c r="D360" t="s">
        <v>49</v>
      </c>
      <c r="E360" t="s">
        <v>149</v>
      </c>
      <c r="F360">
        <v>1923</v>
      </c>
    </row>
    <row r="361" spans="1:6" x14ac:dyDescent="0.35">
      <c r="A361">
        <v>2018</v>
      </c>
      <c r="B361" t="s">
        <v>46</v>
      </c>
      <c r="C361" t="s">
        <v>112</v>
      </c>
      <c r="D361" t="s">
        <v>148</v>
      </c>
      <c r="E361" t="s">
        <v>151</v>
      </c>
      <c r="F361">
        <v>686</v>
      </c>
    </row>
    <row r="362" spans="1:6" x14ac:dyDescent="0.35">
      <c r="A362">
        <v>2018</v>
      </c>
      <c r="B362" t="s">
        <v>47</v>
      </c>
      <c r="C362" t="s">
        <v>113</v>
      </c>
      <c r="D362" t="s">
        <v>49</v>
      </c>
      <c r="E362" t="s">
        <v>149</v>
      </c>
      <c r="F362">
        <v>1463</v>
      </c>
    </row>
    <row r="363" spans="1:6" x14ac:dyDescent="0.35">
      <c r="A363">
        <v>2019</v>
      </c>
      <c r="B363" t="s">
        <v>4</v>
      </c>
      <c r="C363" t="s">
        <v>70</v>
      </c>
      <c r="D363" t="s">
        <v>148</v>
      </c>
      <c r="E363" t="s">
        <v>149</v>
      </c>
      <c r="F363">
        <v>867</v>
      </c>
    </row>
    <row r="364" spans="1:6" x14ac:dyDescent="0.35">
      <c r="A364">
        <v>2019</v>
      </c>
      <c r="B364" t="s">
        <v>5</v>
      </c>
      <c r="C364" t="s">
        <v>71</v>
      </c>
      <c r="D364" t="s">
        <v>148</v>
      </c>
      <c r="E364" t="s">
        <v>151</v>
      </c>
      <c r="F364">
        <v>602</v>
      </c>
    </row>
    <row r="365" spans="1:6" x14ac:dyDescent="0.35">
      <c r="A365">
        <v>2019</v>
      </c>
      <c r="B365" t="s">
        <v>6</v>
      </c>
      <c r="C365" t="s">
        <v>72</v>
      </c>
      <c r="D365" t="s">
        <v>148</v>
      </c>
      <c r="E365" t="s">
        <v>149</v>
      </c>
      <c r="F365">
        <v>644</v>
      </c>
    </row>
    <row r="366" spans="1:6" x14ac:dyDescent="0.35">
      <c r="A366">
        <v>2019</v>
      </c>
      <c r="B366" t="s">
        <v>7</v>
      </c>
      <c r="C366" t="s">
        <v>73</v>
      </c>
      <c r="D366" t="s">
        <v>148</v>
      </c>
      <c r="E366" t="s">
        <v>151</v>
      </c>
      <c r="F366">
        <v>467</v>
      </c>
    </row>
    <row r="367" spans="1:6" x14ac:dyDescent="0.35">
      <c r="A367">
        <v>2019</v>
      </c>
      <c r="B367" t="s">
        <v>8</v>
      </c>
      <c r="C367" t="s">
        <v>74</v>
      </c>
      <c r="D367" t="s">
        <v>148</v>
      </c>
      <c r="E367" t="s">
        <v>153</v>
      </c>
      <c r="F367">
        <v>608</v>
      </c>
    </row>
    <row r="368" spans="1:6" x14ac:dyDescent="0.35">
      <c r="A368">
        <v>2019</v>
      </c>
      <c r="B368" t="s">
        <v>9</v>
      </c>
      <c r="C368" t="s">
        <v>75</v>
      </c>
      <c r="D368" t="s">
        <v>148</v>
      </c>
      <c r="E368" t="s">
        <v>151</v>
      </c>
      <c r="F368">
        <v>847</v>
      </c>
    </row>
    <row r="369" spans="1:6" x14ac:dyDescent="0.35">
      <c r="A369">
        <v>2019</v>
      </c>
      <c r="B369" t="s">
        <v>10</v>
      </c>
      <c r="C369" t="s">
        <v>76</v>
      </c>
      <c r="D369" t="s">
        <v>148</v>
      </c>
      <c r="E369" t="s">
        <v>149</v>
      </c>
      <c r="F369">
        <v>581</v>
      </c>
    </row>
    <row r="370" spans="1:6" x14ac:dyDescent="0.35">
      <c r="A370">
        <v>2019</v>
      </c>
      <c r="B370" t="s">
        <v>11</v>
      </c>
      <c r="C370" t="s">
        <v>77</v>
      </c>
      <c r="D370" t="s">
        <v>148</v>
      </c>
      <c r="E370" t="s">
        <v>153</v>
      </c>
      <c r="F370">
        <v>768</v>
      </c>
    </row>
    <row r="371" spans="1:6" x14ac:dyDescent="0.35">
      <c r="A371">
        <v>2019</v>
      </c>
      <c r="B371" t="s">
        <v>12</v>
      </c>
      <c r="C371" t="s">
        <v>78</v>
      </c>
      <c r="D371" t="s">
        <v>148</v>
      </c>
      <c r="E371" t="s">
        <v>153</v>
      </c>
      <c r="F371">
        <v>641</v>
      </c>
    </row>
    <row r="372" spans="1:6" x14ac:dyDescent="0.35">
      <c r="A372">
        <v>2019</v>
      </c>
      <c r="B372" t="s">
        <v>13</v>
      </c>
      <c r="C372" t="s">
        <v>79</v>
      </c>
      <c r="D372" t="s">
        <v>148</v>
      </c>
      <c r="E372" t="s">
        <v>151</v>
      </c>
      <c r="F372">
        <v>868</v>
      </c>
    </row>
    <row r="373" spans="1:6" x14ac:dyDescent="0.35">
      <c r="A373">
        <v>2019</v>
      </c>
      <c r="B373" t="s">
        <v>14</v>
      </c>
      <c r="C373" t="s">
        <v>80</v>
      </c>
      <c r="D373" t="s">
        <v>148</v>
      </c>
      <c r="E373" t="s">
        <v>153</v>
      </c>
      <c r="F373">
        <v>1996</v>
      </c>
    </row>
    <row r="374" spans="1:6" x14ac:dyDescent="0.35">
      <c r="A374">
        <v>2019</v>
      </c>
      <c r="B374" t="s">
        <v>63</v>
      </c>
      <c r="C374" t="s">
        <v>81</v>
      </c>
      <c r="D374" t="s">
        <v>148</v>
      </c>
      <c r="E374" t="s">
        <v>151</v>
      </c>
      <c r="F374">
        <v>1</v>
      </c>
    </row>
    <row r="375" spans="1:6" x14ac:dyDescent="0.35">
      <c r="A375">
        <v>2019</v>
      </c>
      <c r="B375" t="s">
        <v>63</v>
      </c>
      <c r="C375" t="s">
        <v>81</v>
      </c>
      <c r="D375" t="s">
        <v>148</v>
      </c>
      <c r="E375" t="s">
        <v>151</v>
      </c>
      <c r="F375">
        <v>1326</v>
      </c>
    </row>
    <row r="376" spans="1:6" x14ac:dyDescent="0.35">
      <c r="A376">
        <v>2019</v>
      </c>
      <c r="B376" t="s">
        <v>15</v>
      </c>
      <c r="C376" t="s">
        <v>82</v>
      </c>
      <c r="D376" t="s">
        <v>148</v>
      </c>
      <c r="E376" t="s">
        <v>153</v>
      </c>
      <c r="F376">
        <v>576</v>
      </c>
    </row>
    <row r="377" spans="1:6" x14ac:dyDescent="0.35">
      <c r="A377">
        <v>2019</v>
      </c>
      <c r="B377" t="s">
        <v>16</v>
      </c>
      <c r="C377" t="s">
        <v>83</v>
      </c>
      <c r="D377" t="s">
        <v>148</v>
      </c>
      <c r="E377" t="s">
        <v>151</v>
      </c>
      <c r="F377">
        <v>799</v>
      </c>
    </row>
    <row r="378" spans="1:6" x14ac:dyDescent="0.35">
      <c r="A378">
        <v>2019</v>
      </c>
      <c r="B378" t="s">
        <v>17</v>
      </c>
      <c r="C378" t="s">
        <v>84</v>
      </c>
      <c r="D378" t="s">
        <v>148</v>
      </c>
      <c r="E378" t="s">
        <v>151</v>
      </c>
      <c r="F378">
        <v>1444</v>
      </c>
    </row>
    <row r="379" spans="1:6" x14ac:dyDescent="0.35">
      <c r="A379">
        <v>2019</v>
      </c>
      <c r="B379" t="s">
        <v>18</v>
      </c>
      <c r="C379" t="s">
        <v>85</v>
      </c>
      <c r="D379" t="s">
        <v>148</v>
      </c>
      <c r="E379" t="s">
        <v>151</v>
      </c>
      <c r="F379">
        <v>479</v>
      </c>
    </row>
    <row r="380" spans="1:6" x14ac:dyDescent="0.35">
      <c r="A380">
        <v>2019</v>
      </c>
      <c r="B380" t="s">
        <v>19</v>
      </c>
      <c r="C380" t="s">
        <v>86</v>
      </c>
      <c r="D380" t="s">
        <v>49</v>
      </c>
      <c r="E380" t="s">
        <v>149</v>
      </c>
      <c r="F380">
        <v>5622</v>
      </c>
    </row>
    <row r="381" spans="1:6" x14ac:dyDescent="0.35">
      <c r="A381">
        <v>2019</v>
      </c>
      <c r="B381" t="s">
        <v>20</v>
      </c>
      <c r="C381" t="s">
        <v>87</v>
      </c>
      <c r="D381" t="s">
        <v>49</v>
      </c>
      <c r="E381" t="s">
        <v>149</v>
      </c>
      <c r="F381">
        <v>1789</v>
      </c>
    </row>
    <row r="382" spans="1:6" x14ac:dyDescent="0.35">
      <c r="A382">
        <v>2019</v>
      </c>
      <c r="B382" t="s">
        <v>131</v>
      </c>
      <c r="C382" t="s">
        <v>132</v>
      </c>
      <c r="D382" t="s">
        <v>148</v>
      </c>
      <c r="E382" t="s">
        <v>151</v>
      </c>
      <c r="F382">
        <v>1841</v>
      </c>
    </row>
    <row r="383" spans="1:6" x14ac:dyDescent="0.35">
      <c r="A383">
        <v>2019</v>
      </c>
      <c r="B383" t="s">
        <v>22</v>
      </c>
      <c r="C383" t="s">
        <v>88</v>
      </c>
      <c r="D383" t="s">
        <v>148</v>
      </c>
      <c r="E383" t="s">
        <v>151</v>
      </c>
      <c r="F383">
        <v>719</v>
      </c>
    </row>
    <row r="384" spans="1:6" x14ac:dyDescent="0.35">
      <c r="A384">
        <v>2019</v>
      </c>
      <c r="B384" t="s">
        <v>23</v>
      </c>
      <c r="C384" t="s">
        <v>89</v>
      </c>
      <c r="D384" t="s">
        <v>148</v>
      </c>
      <c r="E384" t="s">
        <v>149</v>
      </c>
      <c r="F384">
        <v>874</v>
      </c>
    </row>
    <row r="385" spans="1:6" x14ac:dyDescent="0.35">
      <c r="A385">
        <v>2019</v>
      </c>
      <c r="B385" t="s">
        <v>24</v>
      </c>
      <c r="C385" t="s">
        <v>90</v>
      </c>
      <c r="D385" t="s">
        <v>148</v>
      </c>
      <c r="E385" t="s">
        <v>151</v>
      </c>
      <c r="F385">
        <v>1099</v>
      </c>
    </row>
    <row r="386" spans="1:6" x14ac:dyDescent="0.35">
      <c r="A386">
        <v>2019</v>
      </c>
      <c r="B386" t="s">
        <v>91</v>
      </c>
      <c r="C386" t="s">
        <v>92</v>
      </c>
      <c r="D386" t="s">
        <v>148</v>
      </c>
      <c r="E386" t="s">
        <v>153</v>
      </c>
      <c r="F386">
        <v>43</v>
      </c>
    </row>
    <row r="387" spans="1:6" x14ac:dyDescent="0.35">
      <c r="A387">
        <v>2019</v>
      </c>
      <c r="B387" t="s">
        <v>26</v>
      </c>
      <c r="C387" t="s">
        <v>93</v>
      </c>
      <c r="D387" t="s">
        <v>148</v>
      </c>
      <c r="E387" t="s">
        <v>151</v>
      </c>
      <c r="F387">
        <v>1460</v>
      </c>
    </row>
    <row r="388" spans="1:6" x14ac:dyDescent="0.35">
      <c r="A388">
        <v>2019</v>
      </c>
      <c r="B388" t="s">
        <v>27</v>
      </c>
      <c r="C388" t="s">
        <v>94</v>
      </c>
      <c r="D388" t="s">
        <v>148</v>
      </c>
      <c r="E388" t="s">
        <v>149</v>
      </c>
      <c r="F388">
        <v>1304</v>
      </c>
    </row>
    <row r="389" spans="1:6" x14ac:dyDescent="0.35">
      <c r="A389">
        <v>2019</v>
      </c>
      <c r="B389" t="s">
        <v>28</v>
      </c>
      <c r="C389" t="s">
        <v>95</v>
      </c>
      <c r="D389" t="s">
        <v>148</v>
      </c>
      <c r="E389" t="s">
        <v>151</v>
      </c>
      <c r="F389">
        <v>700</v>
      </c>
    </row>
    <row r="390" spans="1:6" x14ac:dyDescent="0.35">
      <c r="A390">
        <v>2019</v>
      </c>
      <c r="B390" t="s">
        <v>29</v>
      </c>
      <c r="C390" t="s">
        <v>96</v>
      </c>
      <c r="D390" t="s">
        <v>148</v>
      </c>
      <c r="E390" t="s">
        <v>153</v>
      </c>
      <c r="F390">
        <v>681</v>
      </c>
    </row>
    <row r="391" spans="1:6" x14ac:dyDescent="0.35">
      <c r="A391">
        <v>2019</v>
      </c>
      <c r="B391" t="s">
        <v>30</v>
      </c>
      <c r="C391" t="s">
        <v>97</v>
      </c>
      <c r="D391" t="s">
        <v>49</v>
      </c>
      <c r="E391" t="s">
        <v>149</v>
      </c>
      <c r="F391">
        <v>1194</v>
      </c>
    </row>
    <row r="392" spans="1:6" x14ac:dyDescent="0.35">
      <c r="A392">
        <v>2019</v>
      </c>
      <c r="B392" t="s">
        <v>31</v>
      </c>
      <c r="C392" t="s">
        <v>98</v>
      </c>
      <c r="D392" t="s">
        <v>148</v>
      </c>
      <c r="E392" t="s">
        <v>153</v>
      </c>
      <c r="F392">
        <v>841</v>
      </c>
    </row>
    <row r="393" spans="1:6" x14ac:dyDescent="0.35">
      <c r="A393">
        <v>2019</v>
      </c>
      <c r="B393" t="s">
        <v>32</v>
      </c>
      <c r="C393" t="s">
        <v>114</v>
      </c>
      <c r="D393" t="s">
        <v>148</v>
      </c>
      <c r="E393" t="s">
        <v>149</v>
      </c>
      <c r="F393">
        <v>62</v>
      </c>
    </row>
    <row r="394" spans="1:6" x14ac:dyDescent="0.35">
      <c r="A394">
        <v>2019</v>
      </c>
      <c r="B394" t="s">
        <v>33</v>
      </c>
      <c r="C394" t="s">
        <v>99</v>
      </c>
      <c r="D394" t="s">
        <v>148</v>
      </c>
      <c r="E394" t="s">
        <v>153</v>
      </c>
      <c r="F394">
        <v>767</v>
      </c>
    </row>
    <row r="395" spans="1:6" x14ac:dyDescent="0.35">
      <c r="A395">
        <v>2019</v>
      </c>
      <c r="B395" t="s">
        <v>34</v>
      </c>
      <c r="C395" t="s">
        <v>100</v>
      </c>
      <c r="D395" t="s">
        <v>148</v>
      </c>
      <c r="E395" t="s">
        <v>151</v>
      </c>
      <c r="F395">
        <v>525</v>
      </c>
    </row>
    <row r="396" spans="1:6" x14ac:dyDescent="0.35">
      <c r="A396">
        <v>2019</v>
      </c>
      <c r="B396" t="s">
        <v>35</v>
      </c>
      <c r="C396" t="s">
        <v>101</v>
      </c>
      <c r="D396" t="s">
        <v>148</v>
      </c>
      <c r="E396" t="s">
        <v>153</v>
      </c>
      <c r="F396">
        <v>344</v>
      </c>
    </row>
    <row r="397" spans="1:6" x14ac:dyDescent="0.35">
      <c r="A397">
        <v>2019</v>
      </c>
      <c r="B397" t="s">
        <v>36</v>
      </c>
      <c r="C397" t="s">
        <v>102</v>
      </c>
      <c r="D397" t="s">
        <v>148</v>
      </c>
      <c r="E397" t="s">
        <v>149</v>
      </c>
      <c r="F397">
        <v>898</v>
      </c>
    </row>
    <row r="398" spans="1:6" x14ac:dyDescent="0.35">
      <c r="A398">
        <v>2019</v>
      </c>
      <c r="B398" t="s">
        <v>37</v>
      </c>
      <c r="C398" t="s">
        <v>103</v>
      </c>
      <c r="D398" t="s">
        <v>148</v>
      </c>
      <c r="E398" t="s">
        <v>153</v>
      </c>
      <c r="F398">
        <v>657</v>
      </c>
    </row>
    <row r="399" spans="1:6" x14ac:dyDescent="0.35">
      <c r="A399">
        <v>2019</v>
      </c>
      <c r="B399" t="s">
        <v>38</v>
      </c>
      <c r="C399" t="s">
        <v>104</v>
      </c>
      <c r="D399" t="s">
        <v>148</v>
      </c>
      <c r="E399" t="s">
        <v>153</v>
      </c>
      <c r="F399">
        <v>605</v>
      </c>
    </row>
    <row r="400" spans="1:6" x14ac:dyDescent="0.35">
      <c r="A400">
        <v>2019</v>
      </c>
      <c r="B400" t="s">
        <v>39</v>
      </c>
      <c r="C400" t="s">
        <v>105</v>
      </c>
      <c r="D400" t="s">
        <v>49</v>
      </c>
      <c r="E400" t="s">
        <v>149</v>
      </c>
      <c r="F400">
        <v>896</v>
      </c>
    </row>
    <row r="401" spans="1:6" x14ac:dyDescent="0.35">
      <c r="A401">
        <v>2019</v>
      </c>
      <c r="B401" t="s">
        <v>40</v>
      </c>
      <c r="C401" t="s">
        <v>106</v>
      </c>
      <c r="D401" t="s">
        <v>148</v>
      </c>
      <c r="E401" t="s">
        <v>151</v>
      </c>
      <c r="F401">
        <v>912</v>
      </c>
    </row>
    <row r="402" spans="1:6" x14ac:dyDescent="0.35">
      <c r="A402">
        <v>2019</v>
      </c>
      <c r="B402" t="s">
        <v>41</v>
      </c>
      <c r="C402" t="s">
        <v>107</v>
      </c>
      <c r="D402" t="s">
        <v>148</v>
      </c>
      <c r="E402" t="s">
        <v>153</v>
      </c>
      <c r="F402">
        <v>687</v>
      </c>
    </row>
    <row r="403" spans="1:6" x14ac:dyDescent="0.35">
      <c r="A403">
        <v>2019</v>
      </c>
      <c r="B403" t="s">
        <v>42</v>
      </c>
      <c r="C403" t="s">
        <v>108</v>
      </c>
      <c r="D403" t="s">
        <v>148</v>
      </c>
      <c r="E403" t="s">
        <v>149</v>
      </c>
      <c r="F403">
        <v>756</v>
      </c>
    </row>
    <row r="404" spans="1:6" x14ac:dyDescent="0.35">
      <c r="A404">
        <v>2019</v>
      </c>
      <c r="B404" t="s">
        <v>43</v>
      </c>
      <c r="C404" t="s">
        <v>109</v>
      </c>
      <c r="D404" t="s">
        <v>49</v>
      </c>
      <c r="E404" t="s">
        <v>149</v>
      </c>
      <c r="F404">
        <v>834</v>
      </c>
    </row>
    <row r="405" spans="1:6" x14ac:dyDescent="0.35">
      <c r="A405">
        <v>2019</v>
      </c>
      <c r="B405" t="s">
        <v>44</v>
      </c>
      <c r="C405" t="s">
        <v>110</v>
      </c>
      <c r="D405" t="s">
        <v>148</v>
      </c>
      <c r="E405" t="s">
        <v>151</v>
      </c>
      <c r="F405">
        <v>482</v>
      </c>
    </row>
    <row r="406" spans="1:6" x14ac:dyDescent="0.35">
      <c r="A406">
        <v>2019</v>
      </c>
      <c r="B406" t="s">
        <v>45</v>
      </c>
      <c r="C406" t="s">
        <v>111</v>
      </c>
      <c r="D406" t="s">
        <v>49</v>
      </c>
      <c r="E406" t="s">
        <v>149</v>
      </c>
      <c r="F406">
        <v>1918</v>
      </c>
    </row>
    <row r="407" spans="1:6" x14ac:dyDescent="0.35">
      <c r="A407">
        <v>2019</v>
      </c>
      <c r="B407" t="s">
        <v>46</v>
      </c>
      <c r="C407" t="s">
        <v>112</v>
      </c>
      <c r="D407" t="s">
        <v>148</v>
      </c>
      <c r="E407" t="s">
        <v>151</v>
      </c>
      <c r="F407">
        <v>697</v>
      </c>
    </row>
    <row r="408" spans="1:6" x14ac:dyDescent="0.35">
      <c r="A408">
        <v>2019</v>
      </c>
      <c r="B408" t="s">
        <v>47</v>
      </c>
      <c r="C408" t="s">
        <v>113</v>
      </c>
      <c r="D408" t="s">
        <v>49</v>
      </c>
      <c r="E408" t="s">
        <v>149</v>
      </c>
      <c r="F408">
        <v>1442</v>
      </c>
    </row>
    <row r="409" spans="1:6" x14ac:dyDescent="0.35">
      <c r="A409">
        <v>2020</v>
      </c>
      <c r="B409" t="s">
        <v>4</v>
      </c>
      <c r="C409" t="s">
        <v>70</v>
      </c>
      <c r="D409" t="s">
        <v>148</v>
      </c>
      <c r="E409" t="s">
        <v>149</v>
      </c>
      <c r="F409">
        <v>894</v>
      </c>
    </row>
    <row r="410" spans="1:6" x14ac:dyDescent="0.35">
      <c r="A410">
        <v>2020</v>
      </c>
      <c r="B410" t="s">
        <v>5</v>
      </c>
      <c r="C410" t="s">
        <v>71</v>
      </c>
      <c r="D410" t="s">
        <v>148</v>
      </c>
      <c r="E410" t="s">
        <v>151</v>
      </c>
      <c r="F410">
        <v>618</v>
      </c>
    </row>
    <row r="411" spans="1:6" x14ac:dyDescent="0.35">
      <c r="A411">
        <v>2020</v>
      </c>
      <c r="B411" t="s">
        <v>6</v>
      </c>
      <c r="C411" t="s">
        <v>72</v>
      </c>
      <c r="D411" t="s">
        <v>148</v>
      </c>
      <c r="E411" t="s">
        <v>149</v>
      </c>
      <c r="F411">
        <v>660</v>
      </c>
    </row>
    <row r="412" spans="1:6" x14ac:dyDescent="0.35">
      <c r="A412">
        <v>2020</v>
      </c>
      <c r="B412" t="s">
        <v>7</v>
      </c>
      <c r="C412" t="s">
        <v>73</v>
      </c>
      <c r="D412" t="s">
        <v>148</v>
      </c>
      <c r="E412" t="s">
        <v>151</v>
      </c>
      <c r="F412">
        <v>479</v>
      </c>
    </row>
    <row r="413" spans="1:6" x14ac:dyDescent="0.35">
      <c r="A413">
        <v>2020</v>
      </c>
      <c r="B413" t="s">
        <v>8</v>
      </c>
      <c r="C413" t="s">
        <v>74</v>
      </c>
      <c r="D413" t="s">
        <v>148</v>
      </c>
      <c r="E413" t="s">
        <v>153</v>
      </c>
      <c r="F413">
        <v>577</v>
      </c>
    </row>
    <row r="414" spans="1:6" x14ac:dyDescent="0.35">
      <c r="A414">
        <v>2020</v>
      </c>
      <c r="B414" t="s">
        <v>9</v>
      </c>
      <c r="C414" t="s">
        <v>75</v>
      </c>
      <c r="D414" t="s">
        <v>148</v>
      </c>
      <c r="E414" t="s">
        <v>151</v>
      </c>
      <c r="F414">
        <v>868</v>
      </c>
    </row>
    <row r="415" spans="1:6" x14ac:dyDescent="0.35">
      <c r="A415">
        <v>2020</v>
      </c>
      <c r="B415" t="s">
        <v>10</v>
      </c>
      <c r="C415" t="s">
        <v>76</v>
      </c>
      <c r="D415" t="s">
        <v>148</v>
      </c>
      <c r="E415" t="s">
        <v>149</v>
      </c>
      <c r="F415">
        <v>1</v>
      </c>
    </row>
    <row r="416" spans="1:6" x14ac:dyDescent="0.35">
      <c r="A416">
        <v>2020</v>
      </c>
      <c r="B416" t="s">
        <v>10</v>
      </c>
      <c r="C416" t="s">
        <v>76</v>
      </c>
      <c r="D416" t="s">
        <v>148</v>
      </c>
      <c r="E416" t="s">
        <v>149</v>
      </c>
      <c r="F416">
        <v>583</v>
      </c>
    </row>
    <row r="417" spans="1:6" x14ac:dyDescent="0.35">
      <c r="A417">
        <v>2020</v>
      </c>
      <c r="B417" t="s">
        <v>11</v>
      </c>
      <c r="C417" t="s">
        <v>77</v>
      </c>
      <c r="D417" t="s">
        <v>148</v>
      </c>
      <c r="E417" t="s">
        <v>153</v>
      </c>
      <c r="F417">
        <v>767</v>
      </c>
    </row>
    <row r="418" spans="1:6" x14ac:dyDescent="0.35">
      <c r="A418">
        <v>2020</v>
      </c>
      <c r="B418" t="s">
        <v>12</v>
      </c>
      <c r="C418" t="s">
        <v>78</v>
      </c>
      <c r="D418" t="s">
        <v>148</v>
      </c>
      <c r="E418" t="s">
        <v>153</v>
      </c>
      <c r="F418">
        <v>650</v>
      </c>
    </row>
    <row r="419" spans="1:6" x14ac:dyDescent="0.35">
      <c r="A419">
        <v>2020</v>
      </c>
      <c r="B419" t="s">
        <v>13</v>
      </c>
      <c r="C419" t="s">
        <v>79</v>
      </c>
      <c r="D419" t="s">
        <v>148</v>
      </c>
      <c r="E419" t="s">
        <v>151</v>
      </c>
      <c r="F419">
        <v>871</v>
      </c>
    </row>
    <row r="420" spans="1:6" x14ac:dyDescent="0.35">
      <c r="A420">
        <v>2020</v>
      </c>
      <c r="B420" t="s">
        <v>14</v>
      </c>
      <c r="C420" t="s">
        <v>80</v>
      </c>
      <c r="D420" t="s">
        <v>148</v>
      </c>
      <c r="E420" t="s">
        <v>153</v>
      </c>
      <c r="F420">
        <v>2067</v>
      </c>
    </row>
    <row r="421" spans="1:6" x14ac:dyDescent="0.35">
      <c r="A421">
        <v>2020</v>
      </c>
      <c r="B421" t="s">
        <v>63</v>
      </c>
      <c r="C421" t="s">
        <v>81</v>
      </c>
      <c r="D421" t="s">
        <v>148</v>
      </c>
      <c r="E421" t="s">
        <v>151</v>
      </c>
      <c r="F421">
        <v>1</v>
      </c>
    </row>
    <row r="422" spans="1:6" x14ac:dyDescent="0.35">
      <c r="A422">
        <v>2020</v>
      </c>
      <c r="B422" t="s">
        <v>63</v>
      </c>
      <c r="C422" t="s">
        <v>81</v>
      </c>
      <c r="D422" t="s">
        <v>148</v>
      </c>
      <c r="E422" t="s">
        <v>151</v>
      </c>
      <c r="F422">
        <v>1349</v>
      </c>
    </row>
    <row r="423" spans="1:6" x14ac:dyDescent="0.35">
      <c r="A423">
        <v>2020</v>
      </c>
      <c r="B423" t="s">
        <v>15</v>
      </c>
      <c r="C423" t="s">
        <v>82</v>
      </c>
      <c r="D423" t="s">
        <v>148</v>
      </c>
      <c r="E423" t="s">
        <v>153</v>
      </c>
      <c r="F423">
        <v>592</v>
      </c>
    </row>
    <row r="424" spans="1:6" x14ac:dyDescent="0.35">
      <c r="A424">
        <v>2020</v>
      </c>
      <c r="B424" t="s">
        <v>16</v>
      </c>
      <c r="C424" t="s">
        <v>83</v>
      </c>
      <c r="D424" t="s">
        <v>148</v>
      </c>
      <c r="E424" t="s">
        <v>151</v>
      </c>
      <c r="F424">
        <v>820</v>
      </c>
    </row>
    <row r="425" spans="1:6" x14ac:dyDescent="0.35">
      <c r="A425">
        <v>2020</v>
      </c>
      <c r="B425" t="s">
        <v>17</v>
      </c>
      <c r="C425" t="s">
        <v>84</v>
      </c>
      <c r="D425" t="s">
        <v>148</v>
      </c>
      <c r="E425" t="s">
        <v>151</v>
      </c>
      <c r="F425">
        <v>1494</v>
      </c>
    </row>
    <row r="426" spans="1:6" x14ac:dyDescent="0.35">
      <c r="A426">
        <v>2020</v>
      </c>
      <c r="B426" t="s">
        <v>18</v>
      </c>
      <c r="C426" t="s">
        <v>85</v>
      </c>
      <c r="D426" t="s">
        <v>148</v>
      </c>
      <c r="E426" t="s">
        <v>151</v>
      </c>
      <c r="F426">
        <v>477</v>
      </c>
    </row>
    <row r="427" spans="1:6" x14ac:dyDescent="0.35">
      <c r="A427">
        <v>2020</v>
      </c>
      <c r="B427" t="s">
        <v>19</v>
      </c>
      <c r="C427" t="s">
        <v>86</v>
      </c>
      <c r="D427" t="s">
        <v>49</v>
      </c>
      <c r="E427" t="s">
        <v>149</v>
      </c>
      <c r="F427">
        <v>5719</v>
      </c>
    </row>
    <row r="428" spans="1:6" x14ac:dyDescent="0.35">
      <c r="A428">
        <v>2020</v>
      </c>
      <c r="B428" t="s">
        <v>20</v>
      </c>
      <c r="C428" t="s">
        <v>87</v>
      </c>
      <c r="D428" t="s">
        <v>49</v>
      </c>
      <c r="E428" t="s">
        <v>149</v>
      </c>
      <c r="F428">
        <v>1652</v>
      </c>
    </row>
    <row r="429" spans="1:6" x14ac:dyDescent="0.35">
      <c r="A429">
        <v>2020</v>
      </c>
      <c r="B429" t="s">
        <v>131</v>
      </c>
      <c r="C429" t="s">
        <v>132</v>
      </c>
      <c r="D429" t="s">
        <v>148</v>
      </c>
      <c r="E429" t="s">
        <v>151</v>
      </c>
      <c r="F429">
        <v>1931</v>
      </c>
    </row>
    <row r="430" spans="1:6" x14ac:dyDescent="0.35">
      <c r="A430">
        <v>2020</v>
      </c>
      <c r="B430" t="s">
        <v>22</v>
      </c>
      <c r="C430" t="s">
        <v>88</v>
      </c>
      <c r="D430" t="s">
        <v>148</v>
      </c>
      <c r="E430" t="s">
        <v>151</v>
      </c>
      <c r="F430">
        <v>729</v>
      </c>
    </row>
    <row r="431" spans="1:6" x14ac:dyDescent="0.35">
      <c r="A431">
        <v>2020</v>
      </c>
      <c r="B431" t="s">
        <v>23</v>
      </c>
      <c r="C431" t="s">
        <v>89</v>
      </c>
      <c r="D431" t="s">
        <v>148</v>
      </c>
      <c r="E431" t="s">
        <v>149</v>
      </c>
      <c r="F431">
        <v>912</v>
      </c>
    </row>
    <row r="432" spans="1:6" x14ac:dyDescent="0.35">
      <c r="A432">
        <v>2020</v>
      </c>
      <c r="B432" t="s">
        <v>24</v>
      </c>
      <c r="C432" t="s">
        <v>90</v>
      </c>
      <c r="D432" t="s">
        <v>148</v>
      </c>
      <c r="E432" t="s">
        <v>151</v>
      </c>
      <c r="F432">
        <v>1052</v>
      </c>
    </row>
    <row r="433" spans="1:6" x14ac:dyDescent="0.35">
      <c r="A433">
        <v>2020</v>
      </c>
      <c r="B433" t="s">
        <v>91</v>
      </c>
      <c r="C433" t="s">
        <v>92</v>
      </c>
      <c r="D433" t="s">
        <v>148</v>
      </c>
      <c r="E433" t="s">
        <v>153</v>
      </c>
      <c r="F433">
        <v>40</v>
      </c>
    </row>
    <row r="434" spans="1:6" x14ac:dyDescent="0.35">
      <c r="A434">
        <v>2020</v>
      </c>
      <c r="B434" t="s">
        <v>26</v>
      </c>
      <c r="C434" t="s">
        <v>93</v>
      </c>
      <c r="D434" t="s">
        <v>148</v>
      </c>
      <c r="E434" t="s">
        <v>151</v>
      </c>
      <c r="F434">
        <v>1568</v>
      </c>
    </row>
    <row r="435" spans="1:6" x14ac:dyDescent="0.35">
      <c r="A435">
        <v>2020</v>
      </c>
      <c r="B435" t="s">
        <v>27</v>
      </c>
      <c r="C435" t="s">
        <v>94</v>
      </c>
      <c r="D435" t="s">
        <v>148</v>
      </c>
      <c r="E435" t="s">
        <v>149</v>
      </c>
      <c r="F435">
        <v>1286</v>
      </c>
    </row>
    <row r="436" spans="1:6" x14ac:dyDescent="0.35">
      <c r="A436">
        <v>2020</v>
      </c>
      <c r="B436" t="s">
        <v>28</v>
      </c>
      <c r="C436" t="s">
        <v>95</v>
      </c>
      <c r="D436" t="s">
        <v>148</v>
      </c>
      <c r="E436" t="s">
        <v>151</v>
      </c>
      <c r="F436">
        <v>705</v>
      </c>
    </row>
    <row r="437" spans="1:6" x14ac:dyDescent="0.35">
      <c r="A437">
        <v>2020</v>
      </c>
      <c r="B437" t="s">
        <v>29</v>
      </c>
      <c r="C437" t="s">
        <v>96</v>
      </c>
      <c r="D437" t="s">
        <v>148</v>
      </c>
      <c r="E437" t="s">
        <v>153</v>
      </c>
      <c r="F437">
        <v>683</v>
      </c>
    </row>
    <row r="438" spans="1:6" x14ac:dyDescent="0.35">
      <c r="A438">
        <v>2020</v>
      </c>
      <c r="B438" t="s">
        <v>30</v>
      </c>
      <c r="C438" t="s">
        <v>97</v>
      </c>
      <c r="D438" t="s">
        <v>49</v>
      </c>
      <c r="E438" t="s">
        <v>149</v>
      </c>
      <c r="F438">
        <v>1196</v>
      </c>
    </row>
    <row r="439" spans="1:6" x14ac:dyDescent="0.35">
      <c r="A439">
        <v>2020</v>
      </c>
      <c r="B439" t="s">
        <v>31</v>
      </c>
      <c r="C439" t="s">
        <v>98</v>
      </c>
      <c r="D439" t="s">
        <v>148</v>
      </c>
      <c r="E439" t="s">
        <v>153</v>
      </c>
      <c r="F439">
        <v>837</v>
      </c>
    </row>
    <row r="440" spans="1:6" x14ac:dyDescent="0.35">
      <c r="A440">
        <v>2020</v>
      </c>
      <c r="B440" t="s">
        <v>32</v>
      </c>
      <c r="C440" t="s">
        <v>114</v>
      </c>
      <c r="D440" t="s">
        <v>148</v>
      </c>
      <c r="E440" t="s">
        <v>149</v>
      </c>
      <c r="F440">
        <v>66</v>
      </c>
    </row>
    <row r="441" spans="1:6" x14ac:dyDescent="0.35">
      <c r="A441">
        <v>2020</v>
      </c>
      <c r="B441" t="s">
        <v>33</v>
      </c>
      <c r="C441" t="s">
        <v>99</v>
      </c>
      <c r="D441" t="s">
        <v>148</v>
      </c>
      <c r="E441" t="s">
        <v>153</v>
      </c>
      <c r="F441">
        <v>783</v>
      </c>
    </row>
    <row r="442" spans="1:6" x14ac:dyDescent="0.35">
      <c r="A442">
        <v>2020</v>
      </c>
      <c r="B442" t="s">
        <v>34</v>
      </c>
      <c r="C442" t="s">
        <v>100</v>
      </c>
      <c r="D442" t="s">
        <v>148</v>
      </c>
      <c r="E442" t="s">
        <v>151</v>
      </c>
      <c r="F442">
        <v>558</v>
      </c>
    </row>
    <row r="443" spans="1:6" x14ac:dyDescent="0.35">
      <c r="A443">
        <v>2020</v>
      </c>
      <c r="B443" t="s">
        <v>35</v>
      </c>
      <c r="C443" t="s">
        <v>101</v>
      </c>
      <c r="D443" t="s">
        <v>148</v>
      </c>
      <c r="E443" t="s">
        <v>153</v>
      </c>
      <c r="F443">
        <v>337</v>
      </c>
    </row>
    <row r="444" spans="1:6" x14ac:dyDescent="0.35">
      <c r="A444">
        <v>2020</v>
      </c>
      <c r="B444" t="s">
        <v>36</v>
      </c>
      <c r="C444" t="s">
        <v>102</v>
      </c>
      <c r="D444" t="s">
        <v>148</v>
      </c>
      <c r="E444" t="s">
        <v>149</v>
      </c>
      <c r="F444">
        <v>842</v>
      </c>
    </row>
    <row r="445" spans="1:6" x14ac:dyDescent="0.35">
      <c r="A445">
        <v>2020</v>
      </c>
      <c r="B445" t="s">
        <v>37</v>
      </c>
      <c r="C445" t="s">
        <v>103</v>
      </c>
      <c r="D445" t="s">
        <v>148</v>
      </c>
      <c r="E445" t="s">
        <v>153</v>
      </c>
      <c r="F445">
        <v>665</v>
      </c>
    </row>
    <row r="446" spans="1:6" x14ac:dyDescent="0.35">
      <c r="A446">
        <v>2020</v>
      </c>
      <c r="B446" t="s">
        <v>38</v>
      </c>
      <c r="C446" t="s">
        <v>104</v>
      </c>
      <c r="D446" t="s">
        <v>148</v>
      </c>
      <c r="E446" t="s">
        <v>153</v>
      </c>
      <c r="F446">
        <v>603</v>
      </c>
    </row>
    <row r="447" spans="1:6" x14ac:dyDescent="0.35">
      <c r="A447">
        <v>2020</v>
      </c>
      <c r="B447" t="s">
        <v>39</v>
      </c>
      <c r="C447" t="s">
        <v>105</v>
      </c>
      <c r="D447" t="s">
        <v>49</v>
      </c>
      <c r="E447" t="s">
        <v>149</v>
      </c>
      <c r="F447">
        <v>870</v>
      </c>
    </row>
    <row r="448" spans="1:6" x14ac:dyDescent="0.35">
      <c r="A448">
        <v>2020</v>
      </c>
      <c r="B448" t="s">
        <v>40</v>
      </c>
      <c r="C448" t="s">
        <v>106</v>
      </c>
      <c r="D448" t="s">
        <v>148</v>
      </c>
      <c r="E448" t="s">
        <v>151</v>
      </c>
      <c r="F448">
        <v>841</v>
      </c>
    </row>
    <row r="449" spans="1:6" x14ac:dyDescent="0.35">
      <c r="A449">
        <v>2020</v>
      </c>
      <c r="B449" t="s">
        <v>41</v>
      </c>
      <c r="C449" t="s">
        <v>107</v>
      </c>
      <c r="D449" t="s">
        <v>148</v>
      </c>
      <c r="E449" t="s">
        <v>153</v>
      </c>
      <c r="F449">
        <v>701</v>
      </c>
    </row>
    <row r="450" spans="1:6" x14ac:dyDescent="0.35">
      <c r="A450">
        <v>2020</v>
      </c>
      <c r="B450" t="s">
        <v>42</v>
      </c>
      <c r="C450" t="s">
        <v>108</v>
      </c>
      <c r="D450" t="s">
        <v>148</v>
      </c>
      <c r="E450" t="s">
        <v>149</v>
      </c>
      <c r="F450">
        <v>782</v>
      </c>
    </row>
    <row r="451" spans="1:6" x14ac:dyDescent="0.35">
      <c r="A451">
        <v>2020</v>
      </c>
      <c r="B451" t="s">
        <v>43</v>
      </c>
      <c r="C451" t="s">
        <v>109</v>
      </c>
      <c r="D451" t="s">
        <v>49</v>
      </c>
      <c r="E451" t="s">
        <v>149</v>
      </c>
      <c r="F451">
        <v>844</v>
      </c>
    </row>
    <row r="452" spans="1:6" x14ac:dyDescent="0.35">
      <c r="A452">
        <v>2020</v>
      </c>
      <c r="B452" t="s">
        <v>44</v>
      </c>
      <c r="C452" t="s">
        <v>110</v>
      </c>
      <c r="D452" t="s">
        <v>148</v>
      </c>
      <c r="E452" t="s">
        <v>151</v>
      </c>
      <c r="F452">
        <v>502</v>
      </c>
    </row>
    <row r="453" spans="1:6" x14ac:dyDescent="0.35">
      <c r="A453">
        <v>2020</v>
      </c>
      <c r="B453" t="s">
        <v>45</v>
      </c>
      <c r="C453" t="s">
        <v>111</v>
      </c>
      <c r="D453" t="s">
        <v>49</v>
      </c>
      <c r="E453" t="s">
        <v>149</v>
      </c>
      <c r="F453">
        <v>1916</v>
      </c>
    </row>
    <row r="454" spans="1:6" x14ac:dyDescent="0.35">
      <c r="A454">
        <v>2020</v>
      </c>
      <c r="B454" t="s">
        <v>46</v>
      </c>
      <c r="C454" t="s">
        <v>112</v>
      </c>
      <c r="D454" t="s">
        <v>148</v>
      </c>
      <c r="E454" t="s">
        <v>151</v>
      </c>
      <c r="F454">
        <v>709</v>
      </c>
    </row>
    <row r="455" spans="1:6" x14ac:dyDescent="0.35">
      <c r="A455">
        <v>2020</v>
      </c>
      <c r="B455" t="s">
        <v>47</v>
      </c>
      <c r="C455" t="s">
        <v>113</v>
      </c>
      <c r="D455" t="s">
        <v>49</v>
      </c>
      <c r="E455" t="s">
        <v>149</v>
      </c>
      <c r="F455">
        <v>1420</v>
      </c>
    </row>
    <row r="456" spans="1:6" x14ac:dyDescent="0.35">
      <c r="A456">
        <v>2021</v>
      </c>
      <c r="B456" t="s">
        <v>4</v>
      </c>
      <c r="C456" t="s">
        <v>70</v>
      </c>
      <c r="D456" t="s">
        <v>148</v>
      </c>
      <c r="E456" t="s">
        <v>149</v>
      </c>
      <c r="F456">
        <v>886</v>
      </c>
    </row>
    <row r="457" spans="1:6" x14ac:dyDescent="0.35">
      <c r="A457">
        <v>2021</v>
      </c>
      <c r="B457" t="s">
        <v>5</v>
      </c>
      <c r="C457" t="s">
        <v>71</v>
      </c>
      <c r="D457" t="s">
        <v>148</v>
      </c>
      <c r="E457" t="s">
        <v>151</v>
      </c>
      <c r="F457">
        <v>615</v>
      </c>
    </row>
    <row r="458" spans="1:6" x14ac:dyDescent="0.35">
      <c r="A458">
        <v>2021</v>
      </c>
      <c r="B458" t="s">
        <v>6</v>
      </c>
      <c r="C458" t="s">
        <v>72</v>
      </c>
      <c r="D458" t="s">
        <v>148</v>
      </c>
      <c r="E458" t="s">
        <v>149</v>
      </c>
      <c r="F458">
        <v>642</v>
      </c>
    </row>
    <row r="459" spans="1:6" x14ac:dyDescent="0.35">
      <c r="A459">
        <v>2021</v>
      </c>
      <c r="B459" t="s">
        <v>7</v>
      </c>
      <c r="C459" t="s">
        <v>73</v>
      </c>
      <c r="D459" t="s">
        <v>148</v>
      </c>
      <c r="E459" t="s">
        <v>151</v>
      </c>
      <c r="F459">
        <v>528</v>
      </c>
    </row>
    <row r="460" spans="1:6" x14ac:dyDescent="0.35">
      <c r="A460">
        <v>2021</v>
      </c>
      <c r="B460" t="s">
        <v>8</v>
      </c>
      <c r="C460" t="s">
        <v>74</v>
      </c>
      <c r="D460" t="s">
        <v>148</v>
      </c>
      <c r="E460" t="s">
        <v>153</v>
      </c>
      <c r="F460">
        <v>716</v>
      </c>
    </row>
    <row r="461" spans="1:6" x14ac:dyDescent="0.35">
      <c r="A461">
        <v>2021</v>
      </c>
      <c r="B461" t="s">
        <v>9</v>
      </c>
      <c r="C461" t="s">
        <v>75</v>
      </c>
      <c r="D461" t="s">
        <v>148</v>
      </c>
      <c r="E461" t="s">
        <v>151</v>
      </c>
      <c r="F461">
        <v>862</v>
      </c>
    </row>
    <row r="462" spans="1:6" x14ac:dyDescent="0.35">
      <c r="A462">
        <v>2021</v>
      </c>
      <c r="B462" t="s">
        <v>10</v>
      </c>
      <c r="C462" t="s">
        <v>76</v>
      </c>
      <c r="D462" t="s">
        <v>148</v>
      </c>
      <c r="E462" t="s">
        <v>149</v>
      </c>
      <c r="F462">
        <v>565</v>
      </c>
    </row>
    <row r="463" spans="1:6" x14ac:dyDescent="0.35">
      <c r="A463">
        <v>2021</v>
      </c>
      <c r="B463" t="s">
        <v>11</v>
      </c>
      <c r="C463" t="s">
        <v>77</v>
      </c>
      <c r="D463" t="s">
        <v>148</v>
      </c>
      <c r="E463" t="s">
        <v>153</v>
      </c>
      <c r="F463">
        <v>691</v>
      </c>
    </row>
    <row r="464" spans="1:6" x14ac:dyDescent="0.35">
      <c r="A464">
        <v>2021</v>
      </c>
      <c r="B464" t="s">
        <v>12</v>
      </c>
      <c r="C464" t="s">
        <v>78</v>
      </c>
      <c r="D464" t="s">
        <v>148</v>
      </c>
      <c r="E464" t="s">
        <v>153</v>
      </c>
      <c r="F464">
        <v>684</v>
      </c>
    </row>
    <row r="465" spans="1:6" x14ac:dyDescent="0.35">
      <c r="A465">
        <v>2021</v>
      </c>
      <c r="B465" t="s">
        <v>13</v>
      </c>
      <c r="C465" t="s">
        <v>79</v>
      </c>
      <c r="D465" t="s">
        <v>148</v>
      </c>
      <c r="E465" t="s">
        <v>151</v>
      </c>
      <c r="F465">
        <v>918</v>
      </c>
    </row>
    <row r="466" spans="1:6" x14ac:dyDescent="0.35">
      <c r="A466">
        <v>2021</v>
      </c>
      <c r="B466" t="s">
        <v>14</v>
      </c>
      <c r="C466" t="s">
        <v>80</v>
      </c>
      <c r="D466" t="s">
        <v>148</v>
      </c>
      <c r="E466" t="s">
        <v>153</v>
      </c>
      <c r="F466">
        <v>2052</v>
      </c>
    </row>
    <row r="467" spans="1:6" x14ac:dyDescent="0.35">
      <c r="A467">
        <v>2021</v>
      </c>
      <c r="B467" t="s">
        <v>63</v>
      </c>
      <c r="C467" t="s">
        <v>81</v>
      </c>
      <c r="D467" t="s">
        <v>148</v>
      </c>
      <c r="E467" t="s">
        <v>151</v>
      </c>
      <c r="F467">
        <v>1324</v>
      </c>
    </row>
    <row r="468" spans="1:6" x14ac:dyDescent="0.35">
      <c r="A468">
        <v>2021</v>
      </c>
      <c r="B468" t="s">
        <v>15</v>
      </c>
      <c r="C468" t="s">
        <v>82</v>
      </c>
      <c r="D468" t="s">
        <v>148</v>
      </c>
      <c r="E468" t="s">
        <v>153</v>
      </c>
      <c r="F468">
        <v>610</v>
      </c>
    </row>
    <row r="469" spans="1:6" x14ac:dyDescent="0.35">
      <c r="A469">
        <v>2021</v>
      </c>
      <c r="B469" t="s">
        <v>16</v>
      </c>
      <c r="C469" t="s">
        <v>83</v>
      </c>
      <c r="D469" t="s">
        <v>148</v>
      </c>
      <c r="E469" t="s">
        <v>151</v>
      </c>
      <c r="F469">
        <v>796</v>
      </c>
    </row>
    <row r="470" spans="1:6" x14ac:dyDescent="0.35">
      <c r="A470">
        <v>2021</v>
      </c>
      <c r="B470" t="s">
        <v>17</v>
      </c>
      <c r="C470" t="s">
        <v>84</v>
      </c>
      <c r="D470" t="s">
        <v>148</v>
      </c>
      <c r="E470" t="s">
        <v>151</v>
      </c>
      <c r="F470">
        <v>124</v>
      </c>
    </row>
    <row r="471" spans="1:6" x14ac:dyDescent="0.35">
      <c r="A471">
        <v>2021</v>
      </c>
      <c r="B471" t="s">
        <v>17</v>
      </c>
      <c r="C471" t="s">
        <v>84</v>
      </c>
      <c r="D471" t="s">
        <v>148</v>
      </c>
      <c r="E471" t="s">
        <v>151</v>
      </c>
      <c r="F471">
        <v>1379</v>
      </c>
    </row>
    <row r="472" spans="1:6" x14ac:dyDescent="0.35">
      <c r="A472">
        <v>2021</v>
      </c>
      <c r="B472" t="s">
        <v>18</v>
      </c>
      <c r="C472" t="s">
        <v>85</v>
      </c>
      <c r="D472" t="s">
        <v>148</v>
      </c>
      <c r="E472" t="s">
        <v>151</v>
      </c>
      <c r="F472">
        <v>501</v>
      </c>
    </row>
    <row r="473" spans="1:6" x14ac:dyDescent="0.35">
      <c r="A473">
        <v>2021</v>
      </c>
      <c r="B473" t="s">
        <v>19</v>
      </c>
      <c r="C473" t="s">
        <v>86</v>
      </c>
      <c r="D473" t="s">
        <v>49</v>
      </c>
      <c r="E473" t="s">
        <v>149</v>
      </c>
      <c r="F473">
        <v>5759</v>
      </c>
    </row>
    <row r="474" spans="1:6" x14ac:dyDescent="0.35">
      <c r="A474">
        <v>2021</v>
      </c>
      <c r="B474" t="s">
        <v>20</v>
      </c>
      <c r="C474" t="s">
        <v>87</v>
      </c>
      <c r="D474" t="s">
        <v>49</v>
      </c>
      <c r="E474" t="s">
        <v>149</v>
      </c>
      <c r="F474">
        <v>1629</v>
      </c>
    </row>
    <row r="475" spans="1:6" x14ac:dyDescent="0.35">
      <c r="A475">
        <v>2021</v>
      </c>
      <c r="B475" t="s">
        <v>131</v>
      </c>
      <c r="C475" t="s">
        <v>132</v>
      </c>
      <c r="D475" t="s">
        <v>148</v>
      </c>
      <c r="E475" t="s">
        <v>151</v>
      </c>
      <c r="F475">
        <v>1809</v>
      </c>
    </row>
    <row r="476" spans="1:6" x14ac:dyDescent="0.35">
      <c r="A476">
        <v>2021</v>
      </c>
      <c r="B476" t="s">
        <v>22</v>
      </c>
      <c r="C476" t="s">
        <v>88</v>
      </c>
      <c r="D476" t="s">
        <v>148</v>
      </c>
      <c r="E476" t="s">
        <v>151</v>
      </c>
      <c r="F476">
        <v>744</v>
      </c>
    </row>
    <row r="477" spans="1:6" x14ac:dyDescent="0.35">
      <c r="A477">
        <v>2021</v>
      </c>
      <c r="B477" t="s">
        <v>23</v>
      </c>
      <c r="C477" t="s">
        <v>89</v>
      </c>
      <c r="D477" t="s">
        <v>148</v>
      </c>
      <c r="E477" t="s">
        <v>149</v>
      </c>
      <c r="F477">
        <v>909</v>
      </c>
    </row>
    <row r="478" spans="1:6" x14ac:dyDescent="0.35">
      <c r="A478">
        <v>2021</v>
      </c>
      <c r="B478" t="s">
        <v>24</v>
      </c>
      <c r="C478" t="s">
        <v>90</v>
      </c>
      <c r="D478" t="s">
        <v>148</v>
      </c>
      <c r="E478" t="s">
        <v>151</v>
      </c>
      <c r="F478">
        <v>1041</v>
      </c>
    </row>
    <row r="479" spans="1:6" x14ac:dyDescent="0.35">
      <c r="A479">
        <v>2021</v>
      </c>
      <c r="B479" t="s">
        <v>91</v>
      </c>
      <c r="C479" t="s">
        <v>92</v>
      </c>
      <c r="D479" t="s">
        <v>148</v>
      </c>
      <c r="E479" t="s">
        <v>153</v>
      </c>
      <c r="F479">
        <v>43</v>
      </c>
    </row>
    <row r="480" spans="1:6" x14ac:dyDescent="0.35">
      <c r="A480">
        <v>2021</v>
      </c>
      <c r="B480" t="s">
        <v>26</v>
      </c>
      <c r="C480" t="s">
        <v>93</v>
      </c>
      <c r="D480" t="s">
        <v>148</v>
      </c>
      <c r="E480" t="s">
        <v>151</v>
      </c>
      <c r="F480">
        <v>1548</v>
      </c>
    </row>
    <row r="481" spans="1:6" x14ac:dyDescent="0.35">
      <c r="A481">
        <v>2021</v>
      </c>
      <c r="B481" t="s">
        <v>27</v>
      </c>
      <c r="C481" t="s">
        <v>94</v>
      </c>
      <c r="D481" t="s">
        <v>148</v>
      </c>
      <c r="E481" t="s">
        <v>149</v>
      </c>
      <c r="F481">
        <v>1293</v>
      </c>
    </row>
    <row r="482" spans="1:6" x14ac:dyDescent="0.35">
      <c r="A482">
        <v>2021</v>
      </c>
      <c r="B482" t="s">
        <v>28</v>
      </c>
      <c r="C482" t="s">
        <v>95</v>
      </c>
      <c r="D482" t="s">
        <v>148</v>
      </c>
      <c r="E482" t="s">
        <v>151</v>
      </c>
      <c r="F482">
        <v>704</v>
      </c>
    </row>
    <row r="483" spans="1:6" x14ac:dyDescent="0.35">
      <c r="A483">
        <v>2021</v>
      </c>
      <c r="B483" t="s">
        <v>29</v>
      </c>
      <c r="C483" t="s">
        <v>96</v>
      </c>
      <c r="D483" t="s">
        <v>148</v>
      </c>
      <c r="E483" t="s">
        <v>153</v>
      </c>
      <c r="F483">
        <v>721</v>
      </c>
    </row>
    <row r="484" spans="1:6" x14ac:dyDescent="0.35">
      <c r="A484">
        <v>2021</v>
      </c>
      <c r="B484" t="s">
        <v>30</v>
      </c>
      <c r="C484" t="s">
        <v>97</v>
      </c>
      <c r="D484" t="s">
        <v>49</v>
      </c>
      <c r="E484" t="s">
        <v>149</v>
      </c>
      <c r="F484">
        <v>1254</v>
      </c>
    </row>
    <row r="485" spans="1:6" x14ac:dyDescent="0.35">
      <c r="A485">
        <v>2021</v>
      </c>
      <c r="B485" t="s">
        <v>31</v>
      </c>
      <c r="C485" t="s">
        <v>98</v>
      </c>
      <c r="D485" t="s">
        <v>148</v>
      </c>
      <c r="E485" t="s">
        <v>153</v>
      </c>
      <c r="F485">
        <v>882</v>
      </c>
    </row>
    <row r="486" spans="1:6" x14ac:dyDescent="0.35">
      <c r="A486">
        <v>2021</v>
      </c>
      <c r="B486" t="s">
        <v>32</v>
      </c>
      <c r="C486" t="s">
        <v>114</v>
      </c>
      <c r="D486" t="s">
        <v>148</v>
      </c>
      <c r="E486" t="s">
        <v>149</v>
      </c>
      <c r="F486">
        <v>74</v>
      </c>
    </row>
    <row r="487" spans="1:6" x14ac:dyDescent="0.35">
      <c r="A487">
        <v>2021</v>
      </c>
      <c r="B487" t="s">
        <v>33</v>
      </c>
      <c r="C487" t="s">
        <v>99</v>
      </c>
      <c r="D487" t="s">
        <v>148</v>
      </c>
      <c r="E487" t="s">
        <v>153</v>
      </c>
      <c r="F487">
        <v>13</v>
      </c>
    </row>
    <row r="488" spans="1:6" x14ac:dyDescent="0.35">
      <c r="A488">
        <v>2021</v>
      </c>
      <c r="B488" t="s">
        <v>33</v>
      </c>
      <c r="C488" t="s">
        <v>99</v>
      </c>
      <c r="D488" t="s">
        <v>148</v>
      </c>
      <c r="E488" t="s">
        <v>153</v>
      </c>
      <c r="F488">
        <v>757</v>
      </c>
    </row>
    <row r="489" spans="1:6" x14ac:dyDescent="0.35">
      <c r="A489">
        <v>2021</v>
      </c>
      <c r="B489" t="s">
        <v>34</v>
      </c>
      <c r="C489" t="s">
        <v>100</v>
      </c>
      <c r="D489" t="s">
        <v>148</v>
      </c>
      <c r="E489" t="s">
        <v>151</v>
      </c>
      <c r="F489">
        <v>529</v>
      </c>
    </row>
    <row r="490" spans="1:6" x14ac:dyDescent="0.35">
      <c r="A490">
        <v>2021</v>
      </c>
      <c r="B490" t="s">
        <v>35</v>
      </c>
      <c r="C490" t="s">
        <v>101</v>
      </c>
      <c r="D490" t="s">
        <v>148</v>
      </c>
      <c r="E490" t="s">
        <v>153</v>
      </c>
      <c r="F490">
        <v>321</v>
      </c>
    </row>
    <row r="491" spans="1:6" x14ac:dyDescent="0.35">
      <c r="A491">
        <v>2021</v>
      </c>
      <c r="B491" t="s">
        <v>36</v>
      </c>
      <c r="C491" t="s">
        <v>102</v>
      </c>
      <c r="D491" t="s">
        <v>148</v>
      </c>
      <c r="E491" t="s">
        <v>149</v>
      </c>
      <c r="F491">
        <v>847</v>
      </c>
    </row>
    <row r="492" spans="1:6" x14ac:dyDescent="0.35">
      <c r="A492">
        <v>2021</v>
      </c>
      <c r="B492" t="s">
        <v>37</v>
      </c>
      <c r="C492" t="s">
        <v>103</v>
      </c>
      <c r="D492" t="s">
        <v>148</v>
      </c>
      <c r="E492" t="s">
        <v>153</v>
      </c>
      <c r="F492">
        <v>678</v>
      </c>
    </row>
    <row r="493" spans="1:6" x14ac:dyDescent="0.35">
      <c r="A493">
        <v>2021</v>
      </c>
      <c r="B493" t="s">
        <v>38</v>
      </c>
      <c r="C493" t="s">
        <v>104</v>
      </c>
      <c r="D493" t="s">
        <v>148</v>
      </c>
      <c r="E493" t="s">
        <v>153</v>
      </c>
      <c r="F493">
        <v>607</v>
      </c>
    </row>
    <row r="494" spans="1:6" x14ac:dyDescent="0.35">
      <c r="A494">
        <v>2021</v>
      </c>
      <c r="B494" t="s">
        <v>39</v>
      </c>
      <c r="C494" t="s">
        <v>105</v>
      </c>
      <c r="D494" t="s">
        <v>49</v>
      </c>
      <c r="E494" t="s">
        <v>149</v>
      </c>
      <c r="F494">
        <v>914</v>
      </c>
    </row>
    <row r="495" spans="1:6" x14ac:dyDescent="0.35">
      <c r="A495">
        <v>2021</v>
      </c>
      <c r="B495" t="s">
        <v>40</v>
      </c>
      <c r="C495" t="s">
        <v>106</v>
      </c>
      <c r="D495" t="s">
        <v>148</v>
      </c>
      <c r="E495" t="s">
        <v>151</v>
      </c>
      <c r="F495">
        <v>775</v>
      </c>
    </row>
    <row r="496" spans="1:6" x14ac:dyDescent="0.35">
      <c r="A496">
        <v>2021</v>
      </c>
      <c r="B496" t="s">
        <v>41</v>
      </c>
      <c r="C496" t="s">
        <v>107</v>
      </c>
      <c r="D496" t="s">
        <v>148</v>
      </c>
      <c r="E496" t="s">
        <v>153</v>
      </c>
      <c r="F496">
        <v>716</v>
      </c>
    </row>
    <row r="497" spans="1:6" x14ac:dyDescent="0.35">
      <c r="A497">
        <v>2021</v>
      </c>
      <c r="B497" t="s">
        <v>42</v>
      </c>
      <c r="C497" t="s">
        <v>108</v>
      </c>
      <c r="D497" t="s">
        <v>148</v>
      </c>
      <c r="E497" t="s">
        <v>149</v>
      </c>
      <c r="F497">
        <v>77</v>
      </c>
    </row>
    <row r="498" spans="1:6" x14ac:dyDescent="0.35">
      <c r="A498">
        <v>2021</v>
      </c>
      <c r="B498" t="s">
        <v>42</v>
      </c>
      <c r="C498" t="s">
        <v>108</v>
      </c>
      <c r="D498" t="s">
        <v>148</v>
      </c>
      <c r="E498" t="s">
        <v>149</v>
      </c>
      <c r="F498">
        <v>711</v>
      </c>
    </row>
    <row r="499" spans="1:6" x14ac:dyDescent="0.35">
      <c r="A499">
        <v>2021</v>
      </c>
      <c r="B499" t="s">
        <v>43</v>
      </c>
      <c r="C499" t="s">
        <v>109</v>
      </c>
      <c r="D499" t="s">
        <v>49</v>
      </c>
      <c r="E499" t="s">
        <v>149</v>
      </c>
      <c r="F499">
        <v>839</v>
      </c>
    </row>
    <row r="500" spans="1:6" x14ac:dyDescent="0.35">
      <c r="A500">
        <v>2021</v>
      </c>
      <c r="B500" t="s">
        <v>44</v>
      </c>
      <c r="C500" t="s">
        <v>110</v>
      </c>
      <c r="D500" t="s">
        <v>148</v>
      </c>
      <c r="E500" t="s">
        <v>151</v>
      </c>
      <c r="F500">
        <v>518</v>
      </c>
    </row>
    <row r="501" spans="1:6" x14ac:dyDescent="0.35">
      <c r="A501">
        <v>2021</v>
      </c>
      <c r="B501" t="s">
        <v>45</v>
      </c>
      <c r="C501" t="s">
        <v>111</v>
      </c>
      <c r="D501" t="s">
        <v>49</v>
      </c>
      <c r="E501" t="s">
        <v>149</v>
      </c>
      <c r="F501">
        <v>1880</v>
      </c>
    </row>
    <row r="502" spans="1:6" x14ac:dyDescent="0.35">
      <c r="A502">
        <v>2021</v>
      </c>
      <c r="B502" t="s">
        <v>46</v>
      </c>
      <c r="C502" t="s">
        <v>112</v>
      </c>
      <c r="D502" t="s">
        <v>148</v>
      </c>
      <c r="E502" t="s">
        <v>151</v>
      </c>
      <c r="F502">
        <v>751</v>
      </c>
    </row>
    <row r="503" spans="1:6" x14ac:dyDescent="0.35">
      <c r="A503">
        <v>2021</v>
      </c>
      <c r="B503" t="s">
        <v>47</v>
      </c>
      <c r="C503" t="s">
        <v>113</v>
      </c>
      <c r="D503" t="s">
        <v>49</v>
      </c>
      <c r="E503" t="s">
        <v>149</v>
      </c>
      <c r="F503">
        <v>1422</v>
      </c>
    </row>
    <row r="504" spans="1:6" x14ac:dyDescent="0.35">
      <c r="A504">
        <v>2022</v>
      </c>
      <c r="B504" t="s">
        <v>4</v>
      </c>
      <c r="C504" t="s">
        <v>70</v>
      </c>
      <c r="D504" t="s">
        <v>148</v>
      </c>
      <c r="E504" t="s">
        <v>149</v>
      </c>
      <c r="F504">
        <v>866</v>
      </c>
    </row>
    <row r="505" spans="1:6" x14ac:dyDescent="0.35">
      <c r="A505">
        <v>2022</v>
      </c>
      <c r="B505" t="s">
        <v>5</v>
      </c>
      <c r="C505" t="s">
        <v>71</v>
      </c>
      <c r="D505" t="s">
        <v>148</v>
      </c>
      <c r="E505" t="s">
        <v>151</v>
      </c>
      <c r="F505">
        <v>624</v>
      </c>
    </row>
    <row r="506" spans="1:6" x14ac:dyDescent="0.35">
      <c r="A506">
        <v>2022</v>
      </c>
      <c r="B506" t="s">
        <v>6</v>
      </c>
      <c r="C506" t="s">
        <v>72</v>
      </c>
      <c r="D506" t="s">
        <v>148</v>
      </c>
      <c r="E506" t="s">
        <v>149</v>
      </c>
      <c r="F506">
        <v>650</v>
      </c>
    </row>
    <row r="507" spans="1:6" x14ac:dyDescent="0.35">
      <c r="A507">
        <v>2022</v>
      </c>
      <c r="B507" t="s">
        <v>7</v>
      </c>
      <c r="C507" t="s">
        <v>73</v>
      </c>
      <c r="D507" t="s">
        <v>148</v>
      </c>
      <c r="E507" t="s">
        <v>151</v>
      </c>
      <c r="F507">
        <v>517</v>
      </c>
    </row>
    <row r="508" spans="1:6" x14ac:dyDescent="0.35">
      <c r="A508">
        <v>2022</v>
      </c>
      <c r="B508" t="s">
        <v>8</v>
      </c>
      <c r="C508" t="s">
        <v>74</v>
      </c>
      <c r="D508" t="s">
        <v>148</v>
      </c>
      <c r="E508" t="s">
        <v>153</v>
      </c>
      <c r="F508">
        <v>676</v>
      </c>
    </row>
    <row r="509" spans="1:6" x14ac:dyDescent="0.35">
      <c r="A509">
        <v>2022</v>
      </c>
      <c r="B509" t="s">
        <v>9</v>
      </c>
      <c r="C509" t="s">
        <v>75</v>
      </c>
      <c r="D509" t="s">
        <v>148</v>
      </c>
      <c r="E509" t="s">
        <v>151</v>
      </c>
      <c r="F509">
        <v>829</v>
      </c>
    </row>
    <row r="510" spans="1:6" x14ac:dyDescent="0.35">
      <c r="A510">
        <v>2022</v>
      </c>
      <c r="B510" t="s">
        <v>10</v>
      </c>
      <c r="C510" t="s">
        <v>76</v>
      </c>
      <c r="D510" t="s">
        <v>148</v>
      </c>
      <c r="E510" t="s">
        <v>149</v>
      </c>
      <c r="F510">
        <v>574</v>
      </c>
    </row>
    <row r="511" spans="1:6" x14ac:dyDescent="0.35">
      <c r="A511">
        <v>2022</v>
      </c>
      <c r="B511" t="s">
        <v>11</v>
      </c>
      <c r="C511" t="s">
        <v>77</v>
      </c>
      <c r="D511" t="s">
        <v>148</v>
      </c>
      <c r="E511" t="s">
        <v>153</v>
      </c>
      <c r="F511">
        <v>664</v>
      </c>
    </row>
    <row r="512" spans="1:6" x14ac:dyDescent="0.35">
      <c r="A512">
        <v>2022</v>
      </c>
      <c r="B512" t="s">
        <v>12</v>
      </c>
      <c r="C512" t="s">
        <v>78</v>
      </c>
      <c r="D512" t="s">
        <v>148</v>
      </c>
      <c r="E512" t="s">
        <v>153</v>
      </c>
      <c r="F512">
        <v>684</v>
      </c>
    </row>
    <row r="513" spans="1:6" x14ac:dyDescent="0.35">
      <c r="A513">
        <v>2022</v>
      </c>
      <c r="B513" t="s">
        <v>13</v>
      </c>
      <c r="C513" t="s">
        <v>79</v>
      </c>
      <c r="D513" t="s">
        <v>148</v>
      </c>
      <c r="E513" t="s">
        <v>151</v>
      </c>
      <c r="F513">
        <v>926</v>
      </c>
    </row>
    <row r="514" spans="1:6" x14ac:dyDescent="0.35">
      <c r="A514">
        <v>2022</v>
      </c>
      <c r="B514" t="s">
        <v>14</v>
      </c>
      <c r="C514" t="s">
        <v>80</v>
      </c>
      <c r="D514" t="s">
        <v>148</v>
      </c>
      <c r="E514" t="s">
        <v>153</v>
      </c>
      <c r="F514">
        <v>2102</v>
      </c>
    </row>
    <row r="515" spans="1:6" x14ac:dyDescent="0.35">
      <c r="A515">
        <v>2022</v>
      </c>
      <c r="B515" t="s">
        <v>63</v>
      </c>
      <c r="C515" t="s">
        <v>81</v>
      </c>
      <c r="D515" t="s">
        <v>148</v>
      </c>
      <c r="E515" t="s">
        <v>151</v>
      </c>
      <c r="F515">
        <v>1334</v>
      </c>
    </row>
    <row r="516" spans="1:6" x14ac:dyDescent="0.35">
      <c r="A516">
        <v>2022</v>
      </c>
      <c r="B516" t="s">
        <v>15</v>
      </c>
      <c r="C516" t="s">
        <v>82</v>
      </c>
      <c r="D516" t="s">
        <v>148</v>
      </c>
      <c r="E516" t="s">
        <v>153</v>
      </c>
      <c r="F516">
        <v>603</v>
      </c>
    </row>
    <row r="517" spans="1:6" x14ac:dyDescent="0.35">
      <c r="A517">
        <v>2022</v>
      </c>
      <c r="B517" t="s">
        <v>16</v>
      </c>
      <c r="C517" t="s">
        <v>83</v>
      </c>
      <c r="D517" t="s">
        <v>148</v>
      </c>
      <c r="E517" t="s">
        <v>151</v>
      </c>
      <c r="F517">
        <v>774</v>
      </c>
    </row>
    <row r="518" spans="1:6" x14ac:dyDescent="0.35">
      <c r="A518">
        <v>2022</v>
      </c>
      <c r="B518" t="s">
        <v>17</v>
      </c>
      <c r="C518" t="s">
        <v>84</v>
      </c>
      <c r="D518" t="s">
        <v>148</v>
      </c>
      <c r="E518" t="s">
        <v>151</v>
      </c>
      <c r="F518">
        <v>108</v>
      </c>
    </row>
    <row r="519" spans="1:6" x14ac:dyDescent="0.35">
      <c r="A519">
        <v>2022</v>
      </c>
      <c r="B519" t="s">
        <v>17</v>
      </c>
      <c r="C519" t="s">
        <v>84</v>
      </c>
      <c r="D519" t="s">
        <v>148</v>
      </c>
      <c r="E519" t="s">
        <v>151</v>
      </c>
      <c r="F519">
        <v>1412</v>
      </c>
    </row>
    <row r="520" spans="1:6" x14ac:dyDescent="0.35">
      <c r="A520">
        <v>2022</v>
      </c>
      <c r="B520" t="s">
        <v>18</v>
      </c>
      <c r="C520" t="s">
        <v>85</v>
      </c>
      <c r="D520" t="s">
        <v>148</v>
      </c>
      <c r="E520" t="s">
        <v>151</v>
      </c>
      <c r="F520">
        <v>502</v>
      </c>
    </row>
    <row r="521" spans="1:6" x14ac:dyDescent="0.35">
      <c r="A521">
        <v>2022</v>
      </c>
      <c r="B521" t="s">
        <v>19</v>
      </c>
      <c r="C521" t="s">
        <v>86</v>
      </c>
      <c r="D521" t="s">
        <v>49</v>
      </c>
      <c r="E521" t="s">
        <v>149</v>
      </c>
      <c r="F521">
        <v>5571</v>
      </c>
    </row>
    <row r="522" spans="1:6" x14ac:dyDescent="0.35">
      <c r="A522">
        <v>2022</v>
      </c>
      <c r="B522" t="s">
        <v>20</v>
      </c>
      <c r="C522" t="s">
        <v>87</v>
      </c>
      <c r="D522" t="s">
        <v>49</v>
      </c>
      <c r="E522" t="s">
        <v>149</v>
      </c>
      <c r="F522">
        <v>1642</v>
      </c>
    </row>
    <row r="523" spans="1:6" x14ac:dyDescent="0.35">
      <c r="A523">
        <v>2022</v>
      </c>
      <c r="B523" t="s">
        <v>131</v>
      </c>
      <c r="C523" t="s">
        <v>132</v>
      </c>
      <c r="D523" t="s">
        <v>148</v>
      </c>
      <c r="E523" t="s">
        <v>151</v>
      </c>
      <c r="F523">
        <v>1817</v>
      </c>
    </row>
    <row r="524" spans="1:6" x14ac:dyDescent="0.35">
      <c r="A524">
        <v>2022</v>
      </c>
      <c r="B524" t="s">
        <v>22</v>
      </c>
      <c r="C524" t="s">
        <v>88</v>
      </c>
      <c r="D524" t="s">
        <v>148</v>
      </c>
      <c r="E524" t="s">
        <v>151</v>
      </c>
      <c r="F524">
        <v>753</v>
      </c>
    </row>
    <row r="525" spans="1:6" x14ac:dyDescent="0.35">
      <c r="A525">
        <v>2022</v>
      </c>
      <c r="B525" t="s">
        <v>23</v>
      </c>
      <c r="C525" t="s">
        <v>89</v>
      </c>
      <c r="D525" t="s">
        <v>148</v>
      </c>
      <c r="E525" t="s">
        <v>149</v>
      </c>
      <c r="F525">
        <v>879</v>
      </c>
    </row>
    <row r="526" spans="1:6" x14ac:dyDescent="0.35">
      <c r="A526">
        <v>2022</v>
      </c>
      <c r="B526" t="s">
        <v>24</v>
      </c>
      <c r="C526" t="s">
        <v>90</v>
      </c>
      <c r="D526" t="s">
        <v>148</v>
      </c>
      <c r="E526" t="s">
        <v>151</v>
      </c>
      <c r="F526">
        <v>15</v>
      </c>
    </row>
    <row r="527" spans="1:6" x14ac:dyDescent="0.35">
      <c r="A527">
        <v>2022</v>
      </c>
      <c r="B527" t="s">
        <v>24</v>
      </c>
      <c r="C527" t="s">
        <v>90</v>
      </c>
      <c r="D527" t="s">
        <v>148</v>
      </c>
      <c r="E527" t="s">
        <v>151</v>
      </c>
      <c r="F527">
        <v>1002</v>
      </c>
    </row>
    <row r="528" spans="1:6" x14ac:dyDescent="0.35">
      <c r="A528">
        <v>2022</v>
      </c>
      <c r="B528" t="s">
        <v>91</v>
      </c>
      <c r="C528" t="s">
        <v>92</v>
      </c>
      <c r="D528" t="s">
        <v>148</v>
      </c>
      <c r="E528" t="s">
        <v>153</v>
      </c>
      <c r="F528">
        <v>43</v>
      </c>
    </row>
    <row r="529" spans="1:6" x14ac:dyDescent="0.35">
      <c r="A529">
        <v>2022</v>
      </c>
      <c r="B529" t="s">
        <v>26</v>
      </c>
      <c r="C529" t="s">
        <v>93</v>
      </c>
      <c r="D529" t="s">
        <v>148</v>
      </c>
      <c r="E529" t="s">
        <v>151</v>
      </c>
      <c r="F529">
        <v>1576</v>
      </c>
    </row>
    <row r="530" spans="1:6" x14ac:dyDescent="0.35">
      <c r="A530">
        <v>2022</v>
      </c>
      <c r="B530" t="s">
        <v>27</v>
      </c>
      <c r="C530" t="s">
        <v>94</v>
      </c>
      <c r="D530" t="s">
        <v>148</v>
      </c>
      <c r="E530" t="s">
        <v>149</v>
      </c>
      <c r="F530">
        <v>1268</v>
      </c>
    </row>
    <row r="531" spans="1:6" x14ac:dyDescent="0.35">
      <c r="A531">
        <v>2022</v>
      </c>
      <c r="B531" t="s">
        <v>28</v>
      </c>
      <c r="C531" t="s">
        <v>95</v>
      </c>
      <c r="D531" t="s">
        <v>148</v>
      </c>
      <c r="E531" t="s">
        <v>151</v>
      </c>
      <c r="F531">
        <v>739</v>
      </c>
    </row>
    <row r="532" spans="1:6" x14ac:dyDescent="0.35">
      <c r="A532">
        <v>2022</v>
      </c>
      <c r="B532" t="s">
        <v>29</v>
      </c>
      <c r="C532" t="s">
        <v>96</v>
      </c>
      <c r="D532" t="s">
        <v>148</v>
      </c>
      <c r="E532" t="s">
        <v>153</v>
      </c>
      <c r="F532">
        <v>709</v>
      </c>
    </row>
    <row r="533" spans="1:6" x14ac:dyDescent="0.35">
      <c r="A533">
        <v>2022</v>
      </c>
      <c r="B533" t="s">
        <v>30</v>
      </c>
      <c r="C533" t="s">
        <v>97</v>
      </c>
      <c r="D533" t="s">
        <v>49</v>
      </c>
      <c r="E533" t="s">
        <v>149</v>
      </c>
      <c r="F533">
        <v>1286</v>
      </c>
    </row>
    <row r="534" spans="1:6" x14ac:dyDescent="0.35">
      <c r="A534">
        <v>2022</v>
      </c>
      <c r="B534" t="s">
        <v>31</v>
      </c>
      <c r="C534" t="s">
        <v>98</v>
      </c>
      <c r="D534" t="s">
        <v>148</v>
      </c>
      <c r="E534" t="s">
        <v>153</v>
      </c>
      <c r="F534">
        <v>868</v>
      </c>
    </row>
    <row r="535" spans="1:6" x14ac:dyDescent="0.35">
      <c r="A535">
        <v>2022</v>
      </c>
      <c r="B535" t="s">
        <v>32</v>
      </c>
      <c r="C535" t="s">
        <v>114</v>
      </c>
      <c r="D535" t="s">
        <v>148</v>
      </c>
      <c r="E535" t="s">
        <v>149</v>
      </c>
      <c r="F535">
        <v>81</v>
      </c>
    </row>
    <row r="536" spans="1:6" x14ac:dyDescent="0.35">
      <c r="A536">
        <v>2022</v>
      </c>
      <c r="B536" t="s">
        <v>33</v>
      </c>
      <c r="C536" t="s">
        <v>99</v>
      </c>
      <c r="D536" t="s">
        <v>148</v>
      </c>
      <c r="E536" t="s">
        <v>153</v>
      </c>
      <c r="F536">
        <v>689</v>
      </c>
    </row>
    <row r="537" spans="1:6" x14ac:dyDescent="0.35">
      <c r="A537">
        <v>2022</v>
      </c>
      <c r="B537" t="s">
        <v>34</v>
      </c>
      <c r="C537" t="s">
        <v>100</v>
      </c>
      <c r="D537" t="s">
        <v>148</v>
      </c>
      <c r="E537" t="s">
        <v>151</v>
      </c>
      <c r="F537">
        <v>527</v>
      </c>
    </row>
    <row r="538" spans="1:6" x14ac:dyDescent="0.35">
      <c r="A538">
        <v>2022</v>
      </c>
      <c r="B538" t="s">
        <v>35</v>
      </c>
      <c r="C538" t="s">
        <v>101</v>
      </c>
      <c r="D538" t="s">
        <v>148</v>
      </c>
      <c r="E538" t="s">
        <v>153</v>
      </c>
      <c r="F538">
        <v>340</v>
      </c>
    </row>
    <row r="539" spans="1:6" x14ac:dyDescent="0.35">
      <c r="A539">
        <v>2022</v>
      </c>
      <c r="B539" t="s">
        <v>36</v>
      </c>
      <c r="C539" t="s">
        <v>102</v>
      </c>
      <c r="D539" t="s">
        <v>148</v>
      </c>
      <c r="E539" t="s">
        <v>149</v>
      </c>
      <c r="F539">
        <v>841</v>
      </c>
    </row>
    <row r="540" spans="1:6" x14ac:dyDescent="0.35">
      <c r="A540">
        <v>2022</v>
      </c>
      <c r="B540" t="s">
        <v>37</v>
      </c>
      <c r="C540" t="s">
        <v>103</v>
      </c>
      <c r="D540" t="s">
        <v>148</v>
      </c>
      <c r="E540" t="s">
        <v>153</v>
      </c>
      <c r="F540">
        <v>643</v>
      </c>
    </row>
    <row r="541" spans="1:6" x14ac:dyDescent="0.35">
      <c r="A541">
        <v>2022</v>
      </c>
      <c r="B541" t="s">
        <v>38</v>
      </c>
      <c r="C541" t="s">
        <v>104</v>
      </c>
      <c r="D541" t="s">
        <v>148</v>
      </c>
      <c r="E541" t="s">
        <v>153</v>
      </c>
      <c r="F541">
        <v>582</v>
      </c>
    </row>
    <row r="542" spans="1:6" x14ac:dyDescent="0.35">
      <c r="A542">
        <v>2022</v>
      </c>
      <c r="B542" t="s">
        <v>39</v>
      </c>
      <c r="C542" t="s">
        <v>105</v>
      </c>
      <c r="D542" t="s">
        <v>49</v>
      </c>
      <c r="E542" t="s">
        <v>149</v>
      </c>
      <c r="F542">
        <v>953</v>
      </c>
    </row>
    <row r="543" spans="1:6" x14ac:dyDescent="0.35">
      <c r="A543">
        <v>2022</v>
      </c>
      <c r="B543" t="s">
        <v>40</v>
      </c>
      <c r="C543" t="s">
        <v>106</v>
      </c>
      <c r="D543" t="s">
        <v>148</v>
      </c>
      <c r="E543" t="s">
        <v>151</v>
      </c>
      <c r="F543">
        <v>806</v>
      </c>
    </row>
    <row r="544" spans="1:6" x14ac:dyDescent="0.35">
      <c r="A544">
        <v>2022</v>
      </c>
      <c r="B544" t="s">
        <v>41</v>
      </c>
      <c r="C544" t="s">
        <v>107</v>
      </c>
      <c r="D544" t="s">
        <v>148</v>
      </c>
      <c r="E544" t="s">
        <v>153</v>
      </c>
      <c r="F544">
        <v>704</v>
      </c>
    </row>
    <row r="545" spans="1:6" x14ac:dyDescent="0.35">
      <c r="A545">
        <v>2022</v>
      </c>
      <c r="B545" t="s">
        <v>42</v>
      </c>
      <c r="C545" t="s">
        <v>108</v>
      </c>
      <c r="D545" t="s">
        <v>148</v>
      </c>
      <c r="E545" t="s">
        <v>149</v>
      </c>
      <c r="F545">
        <v>757</v>
      </c>
    </row>
    <row r="546" spans="1:6" x14ac:dyDescent="0.35">
      <c r="A546">
        <v>2022</v>
      </c>
      <c r="B546" t="s">
        <v>43</v>
      </c>
      <c r="C546" t="s">
        <v>109</v>
      </c>
      <c r="D546" t="s">
        <v>49</v>
      </c>
      <c r="E546" t="s">
        <v>149</v>
      </c>
      <c r="F546">
        <v>884</v>
      </c>
    </row>
    <row r="547" spans="1:6" x14ac:dyDescent="0.35">
      <c r="A547">
        <v>2022</v>
      </c>
      <c r="B547" t="s">
        <v>44</v>
      </c>
      <c r="C547" t="s">
        <v>110</v>
      </c>
      <c r="D547" t="s">
        <v>148</v>
      </c>
      <c r="E547" t="s">
        <v>151</v>
      </c>
      <c r="F547">
        <v>538</v>
      </c>
    </row>
    <row r="548" spans="1:6" x14ac:dyDescent="0.35">
      <c r="A548">
        <v>2022</v>
      </c>
      <c r="B548" t="s">
        <v>45</v>
      </c>
      <c r="C548" t="s">
        <v>111</v>
      </c>
      <c r="D548" t="s">
        <v>49</v>
      </c>
      <c r="E548" t="s">
        <v>149</v>
      </c>
      <c r="F548">
        <v>1872</v>
      </c>
    </row>
    <row r="549" spans="1:6" x14ac:dyDescent="0.35">
      <c r="A549">
        <v>2022</v>
      </c>
      <c r="B549" t="s">
        <v>46</v>
      </c>
      <c r="C549" t="s">
        <v>112</v>
      </c>
      <c r="D549" t="s">
        <v>148</v>
      </c>
      <c r="E549" t="s">
        <v>151</v>
      </c>
      <c r="F549">
        <v>34</v>
      </c>
    </row>
    <row r="550" spans="1:6" x14ac:dyDescent="0.35">
      <c r="A550">
        <v>2022</v>
      </c>
      <c r="B550" t="s">
        <v>46</v>
      </c>
      <c r="C550" t="s">
        <v>112</v>
      </c>
      <c r="D550" t="s">
        <v>148</v>
      </c>
      <c r="E550" t="s">
        <v>151</v>
      </c>
      <c r="F550">
        <v>697</v>
      </c>
    </row>
    <row r="551" spans="1:6" x14ac:dyDescent="0.35">
      <c r="A551">
        <v>2022</v>
      </c>
      <c r="B551" t="s">
        <v>47</v>
      </c>
      <c r="C551" t="s">
        <v>113</v>
      </c>
      <c r="D551" t="s">
        <v>49</v>
      </c>
      <c r="E551" t="s">
        <v>149</v>
      </c>
      <c r="F551">
        <v>1427</v>
      </c>
    </row>
    <row r="552" spans="1:6" x14ac:dyDescent="0.35">
      <c r="A552">
        <v>2023</v>
      </c>
      <c r="B552" t="s">
        <v>4</v>
      </c>
      <c r="C552" t="s">
        <v>70</v>
      </c>
      <c r="D552" t="s">
        <v>148</v>
      </c>
      <c r="E552" t="s">
        <v>149</v>
      </c>
      <c r="F552">
        <v>935</v>
      </c>
    </row>
    <row r="553" spans="1:6" x14ac:dyDescent="0.35">
      <c r="A553">
        <v>2023</v>
      </c>
      <c r="B553" t="s">
        <v>5</v>
      </c>
      <c r="C553" t="s">
        <v>71</v>
      </c>
      <c r="D553" t="s">
        <v>148</v>
      </c>
      <c r="E553" t="s">
        <v>151</v>
      </c>
      <c r="F553">
        <v>670</v>
      </c>
    </row>
    <row r="554" spans="1:6" x14ac:dyDescent="0.35">
      <c r="A554">
        <v>2023</v>
      </c>
      <c r="B554" t="s">
        <v>6</v>
      </c>
      <c r="C554" t="s">
        <v>72</v>
      </c>
      <c r="D554" t="s">
        <v>148</v>
      </c>
      <c r="E554" t="s">
        <v>149</v>
      </c>
      <c r="F554">
        <v>644</v>
      </c>
    </row>
    <row r="555" spans="1:6" x14ac:dyDescent="0.35">
      <c r="A555">
        <v>2023</v>
      </c>
      <c r="B555" t="s">
        <v>7</v>
      </c>
      <c r="C555" t="s">
        <v>73</v>
      </c>
      <c r="D555" t="s">
        <v>148</v>
      </c>
      <c r="E555" t="s">
        <v>151</v>
      </c>
      <c r="F555">
        <v>535</v>
      </c>
    </row>
    <row r="556" spans="1:6" x14ac:dyDescent="0.35">
      <c r="A556">
        <v>2023</v>
      </c>
      <c r="B556" t="s">
        <v>8</v>
      </c>
      <c r="C556" t="s">
        <v>74</v>
      </c>
      <c r="D556" t="s">
        <v>148</v>
      </c>
      <c r="E556" t="s">
        <v>153</v>
      </c>
      <c r="F556">
        <v>699</v>
      </c>
    </row>
    <row r="557" spans="1:6" x14ac:dyDescent="0.35">
      <c r="A557">
        <v>2023</v>
      </c>
      <c r="B557" t="s">
        <v>9</v>
      </c>
      <c r="C557" t="s">
        <v>75</v>
      </c>
      <c r="D557" t="s">
        <v>148</v>
      </c>
      <c r="E557" t="s">
        <v>151</v>
      </c>
      <c r="F557">
        <v>855</v>
      </c>
    </row>
    <row r="558" spans="1:6" x14ac:dyDescent="0.35">
      <c r="A558">
        <v>2023</v>
      </c>
      <c r="B558" t="s">
        <v>10</v>
      </c>
      <c r="C558" t="s">
        <v>76</v>
      </c>
      <c r="D558" t="s">
        <v>148</v>
      </c>
      <c r="E558" t="s">
        <v>149</v>
      </c>
      <c r="F558">
        <v>561</v>
      </c>
    </row>
    <row r="559" spans="1:6" x14ac:dyDescent="0.35">
      <c r="A559">
        <v>2023</v>
      </c>
      <c r="B559" t="s">
        <v>11</v>
      </c>
      <c r="C559" t="s">
        <v>77</v>
      </c>
      <c r="D559" t="s">
        <v>148</v>
      </c>
      <c r="E559" t="s">
        <v>153</v>
      </c>
      <c r="F559">
        <v>681</v>
      </c>
    </row>
    <row r="560" spans="1:6" x14ac:dyDescent="0.35">
      <c r="A560">
        <v>2023</v>
      </c>
      <c r="B560" t="s">
        <v>12</v>
      </c>
      <c r="C560" t="s">
        <v>78</v>
      </c>
      <c r="D560" t="s">
        <v>148</v>
      </c>
      <c r="E560" t="s">
        <v>153</v>
      </c>
      <c r="F560">
        <v>653</v>
      </c>
    </row>
    <row r="561" spans="1:6" x14ac:dyDescent="0.35">
      <c r="A561">
        <v>2023</v>
      </c>
      <c r="B561" t="s">
        <v>13</v>
      </c>
      <c r="C561" t="s">
        <v>79</v>
      </c>
      <c r="D561" t="s">
        <v>148</v>
      </c>
      <c r="E561" t="s">
        <v>151</v>
      </c>
      <c r="F561">
        <v>927</v>
      </c>
    </row>
    <row r="562" spans="1:6" x14ac:dyDescent="0.35">
      <c r="A562">
        <v>2023</v>
      </c>
      <c r="B562" t="s">
        <v>14</v>
      </c>
      <c r="C562" t="s">
        <v>80</v>
      </c>
      <c r="D562" t="s">
        <v>148</v>
      </c>
      <c r="E562" t="s">
        <v>153</v>
      </c>
      <c r="F562">
        <v>2041</v>
      </c>
    </row>
    <row r="563" spans="1:6" x14ac:dyDescent="0.35">
      <c r="A563">
        <v>2023</v>
      </c>
      <c r="B563" t="s">
        <v>63</v>
      </c>
      <c r="C563" t="s">
        <v>81</v>
      </c>
      <c r="D563" t="s">
        <v>148</v>
      </c>
      <c r="E563" t="s">
        <v>151</v>
      </c>
      <c r="F563">
        <v>1343</v>
      </c>
    </row>
    <row r="564" spans="1:6" x14ac:dyDescent="0.35">
      <c r="A564">
        <v>2023</v>
      </c>
      <c r="B564" t="s">
        <v>15</v>
      </c>
      <c r="C564" t="s">
        <v>82</v>
      </c>
      <c r="D564" t="s">
        <v>148</v>
      </c>
      <c r="E564" t="s">
        <v>153</v>
      </c>
      <c r="F564">
        <v>596</v>
      </c>
    </row>
    <row r="565" spans="1:6" x14ac:dyDescent="0.35">
      <c r="A565">
        <v>2023</v>
      </c>
      <c r="B565" t="s">
        <v>16</v>
      </c>
      <c r="C565" t="s">
        <v>83</v>
      </c>
      <c r="D565" t="s">
        <v>148</v>
      </c>
      <c r="E565" t="s">
        <v>151</v>
      </c>
      <c r="F565">
        <v>766</v>
      </c>
    </row>
    <row r="566" spans="1:6" x14ac:dyDescent="0.35">
      <c r="A566">
        <v>2023</v>
      </c>
      <c r="B566" t="s">
        <v>17</v>
      </c>
      <c r="C566" t="s">
        <v>84</v>
      </c>
      <c r="D566" t="s">
        <v>148</v>
      </c>
      <c r="E566" t="s">
        <v>151</v>
      </c>
      <c r="F566">
        <v>1524</v>
      </c>
    </row>
    <row r="567" spans="1:6" x14ac:dyDescent="0.35">
      <c r="A567">
        <v>2023</v>
      </c>
      <c r="B567" t="s">
        <v>18</v>
      </c>
      <c r="C567" t="s">
        <v>85</v>
      </c>
      <c r="D567" t="s">
        <v>148</v>
      </c>
      <c r="E567" t="s">
        <v>151</v>
      </c>
      <c r="F567">
        <v>502</v>
      </c>
    </row>
    <row r="568" spans="1:6" x14ac:dyDescent="0.35">
      <c r="A568">
        <v>2023</v>
      </c>
      <c r="B568" t="s">
        <v>19</v>
      </c>
      <c r="C568" t="s">
        <v>86</v>
      </c>
      <c r="D568" t="s">
        <v>49</v>
      </c>
      <c r="E568" t="s">
        <v>149</v>
      </c>
      <c r="F568">
        <v>5616</v>
      </c>
    </row>
    <row r="569" spans="1:6" x14ac:dyDescent="0.35">
      <c r="A569">
        <v>2023</v>
      </c>
      <c r="B569" t="s">
        <v>20</v>
      </c>
      <c r="C569" t="s">
        <v>87</v>
      </c>
      <c r="D569" t="s">
        <v>49</v>
      </c>
      <c r="E569" t="s">
        <v>149</v>
      </c>
      <c r="F569">
        <v>1689</v>
      </c>
    </row>
    <row r="570" spans="1:6" x14ac:dyDescent="0.35">
      <c r="A570">
        <v>2023</v>
      </c>
      <c r="B570" t="s">
        <v>131</v>
      </c>
      <c r="C570" t="s">
        <v>132</v>
      </c>
      <c r="D570" t="s">
        <v>148</v>
      </c>
      <c r="E570" t="s">
        <v>151</v>
      </c>
      <c r="F570">
        <v>1838</v>
      </c>
    </row>
    <row r="571" spans="1:6" x14ac:dyDescent="0.35">
      <c r="A571">
        <v>2023</v>
      </c>
      <c r="B571" t="s">
        <v>22</v>
      </c>
      <c r="C571" t="s">
        <v>88</v>
      </c>
      <c r="D571" t="s">
        <v>148</v>
      </c>
      <c r="E571" t="s">
        <v>151</v>
      </c>
      <c r="F571">
        <v>760</v>
      </c>
    </row>
    <row r="572" spans="1:6" x14ac:dyDescent="0.35">
      <c r="A572">
        <v>2023</v>
      </c>
      <c r="B572" t="s">
        <v>23</v>
      </c>
      <c r="C572" t="s">
        <v>89</v>
      </c>
      <c r="D572" t="s">
        <v>148</v>
      </c>
      <c r="E572" t="s">
        <v>149</v>
      </c>
      <c r="F572">
        <v>869</v>
      </c>
    </row>
    <row r="573" spans="1:6" x14ac:dyDescent="0.35">
      <c r="A573">
        <v>2023</v>
      </c>
      <c r="B573" t="s">
        <v>24</v>
      </c>
      <c r="C573" t="s">
        <v>90</v>
      </c>
      <c r="D573" t="s">
        <v>148</v>
      </c>
      <c r="E573" t="s">
        <v>151</v>
      </c>
      <c r="F573">
        <v>1027</v>
      </c>
    </row>
    <row r="574" spans="1:6" x14ac:dyDescent="0.35">
      <c r="A574">
        <v>2023</v>
      </c>
      <c r="B574" t="s">
        <v>91</v>
      </c>
      <c r="C574" t="s">
        <v>92</v>
      </c>
      <c r="D574" t="s">
        <v>148</v>
      </c>
      <c r="E574" t="s">
        <v>153</v>
      </c>
      <c r="F574">
        <v>43</v>
      </c>
    </row>
    <row r="575" spans="1:6" x14ac:dyDescent="0.35">
      <c r="A575">
        <v>2023</v>
      </c>
      <c r="B575" t="s">
        <v>26</v>
      </c>
      <c r="C575" t="s">
        <v>93</v>
      </c>
      <c r="D575" t="s">
        <v>148</v>
      </c>
      <c r="E575" t="s">
        <v>151</v>
      </c>
      <c r="F575">
        <v>1600</v>
      </c>
    </row>
    <row r="576" spans="1:6" x14ac:dyDescent="0.35">
      <c r="A576">
        <v>2023</v>
      </c>
      <c r="B576" t="s">
        <v>27</v>
      </c>
      <c r="C576" t="s">
        <v>94</v>
      </c>
      <c r="D576" t="s">
        <v>148</v>
      </c>
      <c r="E576" t="s">
        <v>149</v>
      </c>
      <c r="F576">
        <v>1271</v>
      </c>
    </row>
    <row r="577" spans="1:6" x14ac:dyDescent="0.35">
      <c r="A577">
        <v>2023</v>
      </c>
      <c r="B577" t="s">
        <v>28</v>
      </c>
      <c r="C577" t="s">
        <v>95</v>
      </c>
      <c r="D577" t="s">
        <v>148</v>
      </c>
      <c r="E577" t="s">
        <v>151</v>
      </c>
      <c r="F577">
        <v>734</v>
      </c>
    </row>
    <row r="578" spans="1:6" x14ac:dyDescent="0.35">
      <c r="A578">
        <v>2023</v>
      </c>
      <c r="B578" t="s">
        <v>29</v>
      </c>
      <c r="C578" t="s">
        <v>96</v>
      </c>
      <c r="D578" t="s">
        <v>148</v>
      </c>
      <c r="E578" t="s">
        <v>153</v>
      </c>
      <c r="F578">
        <v>676</v>
      </c>
    </row>
    <row r="579" spans="1:6" x14ac:dyDescent="0.35">
      <c r="A579">
        <v>2023</v>
      </c>
      <c r="B579" t="s">
        <v>30</v>
      </c>
      <c r="C579" t="s">
        <v>97</v>
      </c>
      <c r="D579" t="s">
        <v>49</v>
      </c>
      <c r="E579" t="s">
        <v>149</v>
      </c>
      <c r="F579">
        <v>1293</v>
      </c>
    </row>
    <row r="580" spans="1:6" x14ac:dyDescent="0.35">
      <c r="A580">
        <v>2023</v>
      </c>
      <c r="B580" t="s">
        <v>31</v>
      </c>
      <c r="C580" t="s">
        <v>98</v>
      </c>
      <c r="D580" t="s">
        <v>148</v>
      </c>
      <c r="E580" t="s">
        <v>153</v>
      </c>
      <c r="F580">
        <v>894</v>
      </c>
    </row>
    <row r="581" spans="1:6" x14ac:dyDescent="0.35">
      <c r="A581">
        <v>2023</v>
      </c>
      <c r="B581" t="s">
        <v>32</v>
      </c>
      <c r="C581" t="s">
        <v>114</v>
      </c>
      <c r="D581" t="s">
        <v>148</v>
      </c>
      <c r="E581" t="s">
        <v>149</v>
      </c>
      <c r="F581">
        <v>77</v>
      </c>
    </row>
    <row r="582" spans="1:6" x14ac:dyDescent="0.35">
      <c r="A582">
        <v>2023</v>
      </c>
      <c r="B582" t="s">
        <v>33</v>
      </c>
      <c r="C582" t="s">
        <v>99</v>
      </c>
      <c r="D582" t="s">
        <v>148</v>
      </c>
      <c r="E582" t="s">
        <v>153</v>
      </c>
      <c r="F582">
        <v>648</v>
      </c>
    </row>
    <row r="583" spans="1:6" x14ac:dyDescent="0.35">
      <c r="A583">
        <v>2023</v>
      </c>
      <c r="B583" t="s">
        <v>34</v>
      </c>
      <c r="C583" t="s">
        <v>100</v>
      </c>
      <c r="D583" t="s">
        <v>148</v>
      </c>
      <c r="E583" t="s">
        <v>151</v>
      </c>
      <c r="F583">
        <v>509</v>
      </c>
    </row>
    <row r="584" spans="1:6" x14ac:dyDescent="0.35">
      <c r="A584">
        <v>2023</v>
      </c>
      <c r="B584" t="s">
        <v>35</v>
      </c>
      <c r="C584" t="s">
        <v>101</v>
      </c>
      <c r="D584" t="s">
        <v>148</v>
      </c>
      <c r="E584" t="s">
        <v>153</v>
      </c>
      <c r="F584">
        <v>358</v>
      </c>
    </row>
    <row r="585" spans="1:6" x14ac:dyDescent="0.35">
      <c r="A585">
        <v>2023</v>
      </c>
      <c r="B585" t="s">
        <v>36</v>
      </c>
      <c r="C585" t="s">
        <v>102</v>
      </c>
      <c r="D585" t="s">
        <v>148</v>
      </c>
      <c r="E585" t="s">
        <v>149</v>
      </c>
      <c r="F585">
        <v>811</v>
      </c>
    </row>
    <row r="586" spans="1:6" x14ac:dyDescent="0.35">
      <c r="A586">
        <v>2023</v>
      </c>
      <c r="B586" t="s">
        <v>37</v>
      </c>
      <c r="C586" t="s">
        <v>103</v>
      </c>
      <c r="D586" t="s">
        <v>148</v>
      </c>
      <c r="E586" t="s">
        <v>153</v>
      </c>
      <c r="F586">
        <v>660</v>
      </c>
    </row>
    <row r="587" spans="1:6" x14ac:dyDescent="0.35">
      <c r="A587">
        <v>2023</v>
      </c>
      <c r="B587" t="s">
        <v>38</v>
      </c>
      <c r="C587" t="s">
        <v>104</v>
      </c>
      <c r="D587" t="s">
        <v>148</v>
      </c>
      <c r="E587" t="s">
        <v>153</v>
      </c>
      <c r="F587">
        <v>576</v>
      </c>
    </row>
    <row r="588" spans="1:6" x14ac:dyDescent="0.35">
      <c r="A588">
        <v>2023</v>
      </c>
      <c r="B588" t="s">
        <v>39</v>
      </c>
      <c r="C588" t="s">
        <v>105</v>
      </c>
      <c r="D588" t="s">
        <v>49</v>
      </c>
      <c r="E588" t="s">
        <v>149</v>
      </c>
      <c r="F588">
        <v>975</v>
      </c>
    </row>
    <row r="589" spans="1:6" x14ac:dyDescent="0.35">
      <c r="A589">
        <v>2023</v>
      </c>
      <c r="B589" t="s">
        <v>40</v>
      </c>
      <c r="C589" t="s">
        <v>106</v>
      </c>
      <c r="D589" t="s">
        <v>148</v>
      </c>
      <c r="E589" t="s">
        <v>151</v>
      </c>
      <c r="F589">
        <v>789</v>
      </c>
    </row>
    <row r="590" spans="1:6" x14ac:dyDescent="0.35">
      <c r="A590">
        <v>2023</v>
      </c>
      <c r="B590" t="s">
        <v>41</v>
      </c>
      <c r="C590" t="s">
        <v>107</v>
      </c>
      <c r="D590" t="s">
        <v>148</v>
      </c>
      <c r="E590" t="s">
        <v>153</v>
      </c>
      <c r="F590">
        <v>709</v>
      </c>
    </row>
    <row r="591" spans="1:6" x14ac:dyDescent="0.35">
      <c r="A591">
        <v>2023</v>
      </c>
      <c r="B591" t="s">
        <v>42</v>
      </c>
      <c r="C591" t="s">
        <v>108</v>
      </c>
      <c r="D591" t="s">
        <v>148</v>
      </c>
      <c r="E591" t="s">
        <v>149</v>
      </c>
      <c r="F591">
        <v>731</v>
      </c>
    </row>
    <row r="592" spans="1:6" x14ac:dyDescent="0.35">
      <c r="A592">
        <v>2023</v>
      </c>
      <c r="B592" t="s">
        <v>43</v>
      </c>
      <c r="C592" t="s">
        <v>109</v>
      </c>
      <c r="D592" t="s">
        <v>49</v>
      </c>
      <c r="E592" t="s">
        <v>149</v>
      </c>
      <c r="F592">
        <v>894</v>
      </c>
    </row>
    <row r="593" spans="1:6" x14ac:dyDescent="0.35">
      <c r="A593">
        <v>2023</v>
      </c>
      <c r="B593" t="s">
        <v>44</v>
      </c>
      <c r="C593" t="s">
        <v>110</v>
      </c>
      <c r="D593" t="s">
        <v>148</v>
      </c>
      <c r="E593" t="s">
        <v>151</v>
      </c>
      <c r="F593">
        <v>509</v>
      </c>
    </row>
    <row r="594" spans="1:6" x14ac:dyDescent="0.35">
      <c r="A594">
        <v>2023</v>
      </c>
      <c r="B594" t="s">
        <v>45</v>
      </c>
      <c r="C594" t="s">
        <v>111</v>
      </c>
      <c r="D594" t="s">
        <v>49</v>
      </c>
      <c r="E594" t="s">
        <v>149</v>
      </c>
      <c r="F594">
        <v>1905</v>
      </c>
    </row>
    <row r="595" spans="1:6" x14ac:dyDescent="0.35">
      <c r="A595">
        <v>2023</v>
      </c>
      <c r="B595" t="s">
        <v>46</v>
      </c>
      <c r="C595" t="s">
        <v>112</v>
      </c>
      <c r="D595" t="s">
        <v>148</v>
      </c>
      <c r="E595" t="s">
        <v>151</v>
      </c>
      <c r="F595">
        <v>755</v>
      </c>
    </row>
    <row r="596" spans="1:6" x14ac:dyDescent="0.35">
      <c r="A596">
        <v>2023</v>
      </c>
      <c r="B596" t="s">
        <v>47</v>
      </c>
      <c r="C596" t="s">
        <v>113</v>
      </c>
      <c r="D596" t="s">
        <v>49</v>
      </c>
      <c r="E596" t="s">
        <v>149</v>
      </c>
      <c r="F596">
        <v>1442</v>
      </c>
    </row>
    <row r="597" spans="1:6" x14ac:dyDescent="0.35">
      <c r="A597">
        <v>2009</v>
      </c>
      <c r="B597" t="s">
        <v>4</v>
      </c>
      <c r="C597" t="s">
        <v>70</v>
      </c>
      <c r="D597" t="s">
        <v>148</v>
      </c>
      <c r="E597" t="s">
        <v>149</v>
      </c>
      <c r="F597">
        <v>1071</v>
      </c>
    </row>
    <row r="598" spans="1:6" x14ac:dyDescent="0.35">
      <c r="A598">
        <v>2009</v>
      </c>
      <c r="B598" t="s">
        <v>5</v>
      </c>
      <c r="C598" t="s">
        <v>71</v>
      </c>
      <c r="D598" t="s">
        <v>148</v>
      </c>
      <c r="E598" t="s">
        <v>151</v>
      </c>
      <c r="F598">
        <v>643</v>
      </c>
    </row>
    <row r="599" spans="1:6" x14ac:dyDescent="0.35">
      <c r="A599">
        <v>2009</v>
      </c>
      <c r="B599" t="s">
        <v>6</v>
      </c>
      <c r="C599" t="s">
        <v>72</v>
      </c>
      <c r="D599" t="s">
        <v>148</v>
      </c>
      <c r="E599" t="s">
        <v>149</v>
      </c>
      <c r="F599">
        <v>730</v>
      </c>
    </row>
    <row r="600" spans="1:6" x14ac:dyDescent="0.35">
      <c r="A600">
        <v>2009</v>
      </c>
      <c r="B600" t="s">
        <v>7</v>
      </c>
      <c r="C600" t="s">
        <v>73</v>
      </c>
      <c r="D600" t="s">
        <v>148</v>
      </c>
      <c r="E600" t="s">
        <v>151</v>
      </c>
      <c r="F600">
        <v>710</v>
      </c>
    </row>
    <row r="601" spans="1:6" x14ac:dyDescent="0.35">
      <c r="A601">
        <v>2009</v>
      </c>
      <c r="B601" t="s">
        <v>8</v>
      </c>
      <c r="C601" t="s">
        <v>74</v>
      </c>
      <c r="D601" t="s">
        <v>148</v>
      </c>
      <c r="E601" t="s">
        <v>153</v>
      </c>
      <c r="F601">
        <v>798</v>
      </c>
    </row>
    <row r="602" spans="1:6" x14ac:dyDescent="0.35">
      <c r="A602">
        <v>2009</v>
      </c>
      <c r="B602" t="s">
        <v>9</v>
      </c>
      <c r="C602" t="s">
        <v>75</v>
      </c>
      <c r="D602" t="s">
        <v>148</v>
      </c>
      <c r="E602" t="s">
        <v>151</v>
      </c>
      <c r="F602">
        <v>985</v>
      </c>
    </row>
    <row r="603" spans="1:6" x14ac:dyDescent="0.35">
      <c r="A603">
        <v>2009</v>
      </c>
      <c r="B603" t="s">
        <v>10</v>
      </c>
      <c r="C603" t="s">
        <v>76</v>
      </c>
      <c r="D603" t="s">
        <v>148</v>
      </c>
      <c r="E603" t="s">
        <v>149</v>
      </c>
      <c r="F603">
        <v>783</v>
      </c>
    </row>
    <row r="604" spans="1:6" x14ac:dyDescent="0.35">
      <c r="A604">
        <v>2009</v>
      </c>
      <c r="B604" t="s">
        <v>11</v>
      </c>
      <c r="C604" t="s">
        <v>77</v>
      </c>
      <c r="D604" t="s">
        <v>148</v>
      </c>
      <c r="E604" t="s">
        <v>153</v>
      </c>
      <c r="F604">
        <v>770</v>
      </c>
    </row>
    <row r="605" spans="1:6" x14ac:dyDescent="0.35">
      <c r="A605">
        <v>2009</v>
      </c>
      <c r="B605" t="s">
        <v>12</v>
      </c>
      <c r="C605" t="s">
        <v>78</v>
      </c>
      <c r="D605" t="s">
        <v>148</v>
      </c>
      <c r="E605" t="s">
        <v>153</v>
      </c>
      <c r="F605">
        <v>864</v>
      </c>
    </row>
    <row r="606" spans="1:6" x14ac:dyDescent="0.35">
      <c r="A606">
        <v>2009</v>
      </c>
      <c r="B606" t="s">
        <v>13</v>
      </c>
      <c r="C606" t="s">
        <v>79</v>
      </c>
      <c r="D606" t="s">
        <v>148</v>
      </c>
      <c r="E606" t="s">
        <v>151</v>
      </c>
      <c r="F606">
        <v>1017</v>
      </c>
    </row>
    <row r="607" spans="1:6" x14ac:dyDescent="0.35">
      <c r="A607">
        <v>2009</v>
      </c>
      <c r="B607" t="s">
        <v>14</v>
      </c>
      <c r="C607" t="s">
        <v>80</v>
      </c>
      <c r="D607" t="s">
        <v>148</v>
      </c>
      <c r="E607" t="s">
        <v>153</v>
      </c>
      <c r="F607">
        <v>2266</v>
      </c>
    </row>
    <row r="608" spans="1:6" x14ac:dyDescent="0.35">
      <c r="A608">
        <v>2009</v>
      </c>
      <c r="B608" t="s">
        <v>63</v>
      </c>
      <c r="C608" t="s">
        <v>81</v>
      </c>
      <c r="D608" t="s">
        <v>148</v>
      </c>
      <c r="E608" t="s">
        <v>151</v>
      </c>
      <c r="F608">
        <v>1538</v>
      </c>
    </row>
    <row r="609" spans="1:6" x14ac:dyDescent="0.35">
      <c r="A609">
        <v>2009</v>
      </c>
      <c r="B609" t="s">
        <v>15</v>
      </c>
      <c r="C609" t="s">
        <v>82</v>
      </c>
      <c r="D609" t="s">
        <v>148</v>
      </c>
      <c r="E609" t="s">
        <v>153</v>
      </c>
      <c r="F609">
        <v>651</v>
      </c>
    </row>
    <row r="610" spans="1:6" x14ac:dyDescent="0.35">
      <c r="A610">
        <v>2009</v>
      </c>
      <c r="B610" t="s">
        <v>16</v>
      </c>
      <c r="C610" t="s">
        <v>83</v>
      </c>
      <c r="D610" t="s">
        <v>148</v>
      </c>
      <c r="E610" t="s">
        <v>151</v>
      </c>
      <c r="F610">
        <v>883</v>
      </c>
    </row>
    <row r="611" spans="1:6" x14ac:dyDescent="0.35">
      <c r="A611">
        <v>2009</v>
      </c>
      <c r="B611" t="s">
        <v>17</v>
      </c>
      <c r="C611" t="s">
        <v>84</v>
      </c>
      <c r="D611" t="s">
        <v>148</v>
      </c>
      <c r="E611" t="s">
        <v>151</v>
      </c>
      <c r="F611">
        <v>1768</v>
      </c>
    </row>
    <row r="612" spans="1:6" x14ac:dyDescent="0.35">
      <c r="A612">
        <v>2009</v>
      </c>
      <c r="B612" t="s">
        <v>18</v>
      </c>
      <c r="C612" t="s">
        <v>85</v>
      </c>
      <c r="D612" t="s">
        <v>148</v>
      </c>
      <c r="E612" t="s">
        <v>151</v>
      </c>
      <c r="F612">
        <v>623</v>
      </c>
    </row>
    <row r="613" spans="1:6" x14ac:dyDescent="0.35">
      <c r="A613">
        <v>2009</v>
      </c>
      <c r="B613" t="s">
        <v>19</v>
      </c>
      <c r="C613" t="s">
        <v>86</v>
      </c>
      <c r="D613" t="s">
        <v>49</v>
      </c>
      <c r="E613" t="s">
        <v>149</v>
      </c>
      <c r="F613">
        <v>7202</v>
      </c>
    </row>
    <row r="614" spans="1:6" x14ac:dyDescent="0.35">
      <c r="A614">
        <v>2009</v>
      </c>
      <c r="B614" t="s">
        <v>20</v>
      </c>
      <c r="C614" t="s">
        <v>87</v>
      </c>
      <c r="D614" t="s">
        <v>49</v>
      </c>
      <c r="E614" t="s">
        <v>149</v>
      </c>
      <c r="F614">
        <v>2537</v>
      </c>
    </row>
    <row r="615" spans="1:6" x14ac:dyDescent="0.35">
      <c r="A615">
        <v>2009</v>
      </c>
      <c r="B615" t="s">
        <v>131</v>
      </c>
      <c r="C615" t="s">
        <v>132</v>
      </c>
      <c r="D615" t="s">
        <v>148</v>
      </c>
      <c r="E615" t="s">
        <v>151</v>
      </c>
      <c r="F615">
        <v>2218</v>
      </c>
    </row>
    <row r="616" spans="1:6" x14ac:dyDescent="0.35">
      <c r="A616">
        <v>2009</v>
      </c>
      <c r="B616" t="s">
        <v>22</v>
      </c>
      <c r="C616" t="s">
        <v>88</v>
      </c>
      <c r="D616" t="s">
        <v>148</v>
      </c>
      <c r="E616" t="s">
        <v>151</v>
      </c>
      <c r="F616">
        <v>902</v>
      </c>
    </row>
    <row r="617" spans="1:6" x14ac:dyDescent="0.35">
      <c r="A617">
        <v>2009</v>
      </c>
      <c r="B617" t="s">
        <v>23</v>
      </c>
      <c r="C617" t="s">
        <v>89</v>
      </c>
      <c r="D617" t="s">
        <v>148</v>
      </c>
      <c r="E617" t="s">
        <v>149</v>
      </c>
      <c r="F617">
        <v>1017</v>
      </c>
    </row>
    <row r="618" spans="1:6" x14ac:dyDescent="0.35">
      <c r="A618">
        <v>2009</v>
      </c>
      <c r="B618" t="s">
        <v>24</v>
      </c>
      <c r="C618" t="s">
        <v>90</v>
      </c>
      <c r="D618" t="s">
        <v>148</v>
      </c>
      <c r="E618" t="s">
        <v>151</v>
      </c>
      <c r="F618">
        <v>1281</v>
      </c>
    </row>
    <row r="619" spans="1:6" x14ac:dyDescent="0.35">
      <c r="A619">
        <v>2009</v>
      </c>
      <c r="B619" t="s">
        <v>91</v>
      </c>
      <c r="C619" t="s">
        <v>92</v>
      </c>
      <c r="D619" t="s">
        <v>148</v>
      </c>
      <c r="E619" t="s">
        <v>153</v>
      </c>
      <c r="F619">
        <v>53</v>
      </c>
    </row>
    <row r="620" spans="1:6" x14ac:dyDescent="0.35">
      <c r="A620">
        <v>2009</v>
      </c>
      <c r="B620" t="s">
        <v>26</v>
      </c>
      <c r="C620" t="s">
        <v>93</v>
      </c>
      <c r="D620" t="s">
        <v>148</v>
      </c>
      <c r="E620" t="s">
        <v>151</v>
      </c>
      <c r="F620">
        <v>1953</v>
      </c>
    </row>
    <row r="621" spans="1:6" x14ac:dyDescent="0.35">
      <c r="A621">
        <v>2009</v>
      </c>
      <c r="B621" t="s">
        <v>27</v>
      </c>
      <c r="C621" t="s">
        <v>94</v>
      </c>
      <c r="D621" t="s">
        <v>148</v>
      </c>
      <c r="E621" t="s">
        <v>149</v>
      </c>
      <c r="F621">
        <v>1619</v>
      </c>
    </row>
    <row r="622" spans="1:6" x14ac:dyDescent="0.35">
      <c r="A622">
        <v>2009</v>
      </c>
      <c r="B622" t="s">
        <v>28</v>
      </c>
      <c r="C622" t="s">
        <v>95</v>
      </c>
      <c r="D622" t="s">
        <v>148</v>
      </c>
      <c r="E622" t="s">
        <v>151</v>
      </c>
      <c r="F622">
        <v>877</v>
      </c>
    </row>
    <row r="623" spans="1:6" x14ac:dyDescent="0.35">
      <c r="A623">
        <v>2009</v>
      </c>
      <c r="B623" t="s">
        <v>29</v>
      </c>
      <c r="C623" t="s">
        <v>96</v>
      </c>
      <c r="D623" t="s">
        <v>148</v>
      </c>
      <c r="E623" t="s">
        <v>153</v>
      </c>
      <c r="F623">
        <v>890</v>
      </c>
    </row>
    <row r="624" spans="1:6" x14ac:dyDescent="0.35">
      <c r="A624">
        <v>2009</v>
      </c>
      <c r="B624" t="s">
        <v>30</v>
      </c>
      <c r="C624" t="s">
        <v>97</v>
      </c>
      <c r="D624" t="s">
        <v>49</v>
      </c>
      <c r="E624" t="s">
        <v>149</v>
      </c>
      <c r="F624">
        <v>1711</v>
      </c>
    </row>
    <row r="625" spans="1:6" x14ac:dyDescent="0.35">
      <c r="A625">
        <v>2009</v>
      </c>
      <c r="B625" t="s">
        <v>31</v>
      </c>
      <c r="C625" t="s">
        <v>98</v>
      </c>
      <c r="D625" t="s">
        <v>148</v>
      </c>
      <c r="E625" t="s">
        <v>153</v>
      </c>
      <c r="F625">
        <v>980</v>
      </c>
    </row>
    <row r="626" spans="1:6" x14ac:dyDescent="0.35">
      <c r="A626">
        <v>2009</v>
      </c>
      <c r="B626" t="s">
        <v>32</v>
      </c>
      <c r="C626" t="s">
        <v>114</v>
      </c>
      <c r="D626" t="s">
        <v>148</v>
      </c>
      <c r="E626" t="s">
        <v>149</v>
      </c>
      <c r="F626">
        <v>0</v>
      </c>
    </row>
    <row r="627" spans="1:6" x14ac:dyDescent="0.35">
      <c r="A627">
        <v>2009</v>
      </c>
      <c r="B627" t="s">
        <v>33</v>
      </c>
      <c r="C627" t="s">
        <v>99</v>
      </c>
      <c r="D627" t="s">
        <v>148</v>
      </c>
      <c r="E627" t="s">
        <v>153</v>
      </c>
      <c r="F627">
        <v>887</v>
      </c>
    </row>
    <row r="628" spans="1:6" x14ac:dyDescent="0.35">
      <c r="A628">
        <v>2009</v>
      </c>
      <c r="B628" t="s">
        <v>34</v>
      </c>
      <c r="C628" t="s">
        <v>100</v>
      </c>
      <c r="D628" t="s">
        <v>148</v>
      </c>
      <c r="E628" t="s">
        <v>151</v>
      </c>
      <c r="F628">
        <v>682</v>
      </c>
    </row>
    <row r="629" spans="1:6" x14ac:dyDescent="0.35">
      <c r="A629">
        <v>2009</v>
      </c>
      <c r="B629" t="s">
        <v>35</v>
      </c>
      <c r="C629" t="s">
        <v>101</v>
      </c>
      <c r="D629" t="s">
        <v>148</v>
      </c>
      <c r="E629" t="s">
        <v>153</v>
      </c>
      <c r="F629">
        <v>481</v>
      </c>
    </row>
    <row r="630" spans="1:6" x14ac:dyDescent="0.35">
      <c r="A630">
        <v>2009</v>
      </c>
      <c r="B630" t="s">
        <v>36</v>
      </c>
      <c r="C630" t="s">
        <v>102</v>
      </c>
      <c r="D630" t="s">
        <v>148</v>
      </c>
      <c r="E630" t="s">
        <v>149</v>
      </c>
      <c r="F630">
        <v>1131</v>
      </c>
    </row>
    <row r="631" spans="1:6" x14ac:dyDescent="0.35">
      <c r="A631">
        <v>2009</v>
      </c>
      <c r="B631" t="s">
        <v>37</v>
      </c>
      <c r="C631" t="s">
        <v>103</v>
      </c>
      <c r="D631" t="s">
        <v>148</v>
      </c>
      <c r="E631" t="s">
        <v>153</v>
      </c>
      <c r="F631">
        <v>683</v>
      </c>
    </row>
    <row r="632" spans="1:6" x14ac:dyDescent="0.35">
      <c r="A632">
        <v>2009</v>
      </c>
      <c r="B632" t="s">
        <v>38</v>
      </c>
      <c r="C632" t="s">
        <v>104</v>
      </c>
      <c r="D632" t="s">
        <v>148</v>
      </c>
      <c r="E632" t="s">
        <v>153</v>
      </c>
      <c r="F632">
        <v>650</v>
      </c>
    </row>
    <row r="633" spans="1:6" x14ac:dyDescent="0.35">
      <c r="A633">
        <v>2009</v>
      </c>
      <c r="B633" t="s">
        <v>39</v>
      </c>
      <c r="C633" t="s">
        <v>105</v>
      </c>
      <c r="D633" t="s">
        <v>49</v>
      </c>
      <c r="E633" t="s">
        <v>149</v>
      </c>
      <c r="F633">
        <v>1198</v>
      </c>
    </row>
    <row r="634" spans="1:6" x14ac:dyDescent="0.35">
      <c r="A634">
        <v>2009</v>
      </c>
      <c r="B634" t="s">
        <v>40</v>
      </c>
      <c r="C634" t="s">
        <v>106</v>
      </c>
      <c r="D634" t="s">
        <v>148</v>
      </c>
      <c r="E634" t="s">
        <v>151</v>
      </c>
      <c r="F634">
        <v>1123</v>
      </c>
    </row>
    <row r="635" spans="1:6" x14ac:dyDescent="0.35">
      <c r="A635">
        <v>2009</v>
      </c>
      <c r="B635" t="s">
        <v>41</v>
      </c>
      <c r="C635" t="s">
        <v>107</v>
      </c>
      <c r="D635" t="s">
        <v>148</v>
      </c>
      <c r="E635" t="s">
        <v>153</v>
      </c>
      <c r="F635">
        <v>900</v>
      </c>
    </row>
    <row r="636" spans="1:6" x14ac:dyDescent="0.35">
      <c r="A636">
        <v>2009</v>
      </c>
      <c r="B636" t="s">
        <v>42</v>
      </c>
      <c r="C636" t="s">
        <v>108</v>
      </c>
      <c r="D636" t="s">
        <v>148</v>
      </c>
      <c r="E636" t="s">
        <v>149</v>
      </c>
      <c r="F636">
        <v>928</v>
      </c>
    </row>
    <row r="637" spans="1:6" x14ac:dyDescent="0.35">
      <c r="A637">
        <v>2009</v>
      </c>
      <c r="B637" t="s">
        <v>43</v>
      </c>
      <c r="C637" t="s">
        <v>109</v>
      </c>
      <c r="D637" t="s">
        <v>49</v>
      </c>
      <c r="E637" t="s">
        <v>149</v>
      </c>
      <c r="F637">
        <v>1264</v>
      </c>
    </row>
    <row r="638" spans="1:6" x14ac:dyDescent="0.35">
      <c r="A638">
        <v>2009</v>
      </c>
      <c r="B638" t="s">
        <v>44</v>
      </c>
      <c r="C638" t="s">
        <v>110</v>
      </c>
      <c r="D638" t="s">
        <v>148</v>
      </c>
      <c r="E638" t="s">
        <v>151</v>
      </c>
      <c r="F638">
        <v>577</v>
      </c>
    </row>
    <row r="639" spans="1:6" x14ac:dyDescent="0.35">
      <c r="A639">
        <v>2009</v>
      </c>
      <c r="B639" t="s">
        <v>45</v>
      </c>
      <c r="C639" t="s">
        <v>111</v>
      </c>
      <c r="D639" t="s">
        <v>49</v>
      </c>
      <c r="E639" t="s">
        <v>149</v>
      </c>
      <c r="F639">
        <v>2599</v>
      </c>
    </row>
    <row r="640" spans="1:6" x14ac:dyDescent="0.35">
      <c r="A640">
        <v>2009</v>
      </c>
      <c r="B640" t="s">
        <v>46</v>
      </c>
      <c r="C640" t="s">
        <v>112</v>
      </c>
      <c r="D640" t="s">
        <v>148</v>
      </c>
      <c r="E640" t="s">
        <v>151</v>
      </c>
      <c r="F640">
        <v>963</v>
      </c>
    </row>
    <row r="641" spans="1:6" x14ac:dyDescent="0.35">
      <c r="A641">
        <v>2009</v>
      </c>
      <c r="B641" t="s">
        <v>47</v>
      </c>
      <c r="C641" t="s">
        <v>113</v>
      </c>
      <c r="D641" t="s">
        <v>49</v>
      </c>
      <c r="E641" t="s">
        <v>149</v>
      </c>
      <c r="F641">
        <v>2123</v>
      </c>
    </row>
    <row r="642" spans="1:6" x14ac:dyDescent="0.35">
      <c r="A642">
        <v>2010</v>
      </c>
      <c r="B642" t="s">
        <v>4</v>
      </c>
      <c r="C642" t="s">
        <v>70</v>
      </c>
      <c r="D642" t="s">
        <v>148</v>
      </c>
      <c r="E642" t="s">
        <v>149</v>
      </c>
      <c r="F642">
        <v>1135</v>
      </c>
    </row>
    <row r="643" spans="1:6" x14ac:dyDescent="0.35">
      <c r="A643">
        <v>2010</v>
      </c>
      <c r="B643" t="s">
        <v>5</v>
      </c>
      <c r="C643" t="s">
        <v>71</v>
      </c>
      <c r="D643" t="s">
        <v>148</v>
      </c>
      <c r="E643" t="s">
        <v>151</v>
      </c>
      <c r="F643">
        <v>634</v>
      </c>
    </row>
    <row r="644" spans="1:6" x14ac:dyDescent="0.35">
      <c r="A644">
        <v>2010</v>
      </c>
      <c r="B644" t="s">
        <v>6</v>
      </c>
      <c r="C644" t="s">
        <v>72</v>
      </c>
      <c r="D644" t="s">
        <v>148</v>
      </c>
      <c r="E644" t="s">
        <v>149</v>
      </c>
      <c r="F644">
        <v>726</v>
      </c>
    </row>
    <row r="645" spans="1:6" x14ac:dyDescent="0.35">
      <c r="A645">
        <v>2010</v>
      </c>
      <c r="B645" t="s">
        <v>7</v>
      </c>
      <c r="C645" t="s">
        <v>73</v>
      </c>
      <c r="D645" t="s">
        <v>148</v>
      </c>
      <c r="E645" t="s">
        <v>151</v>
      </c>
      <c r="F645">
        <v>746</v>
      </c>
    </row>
    <row r="646" spans="1:6" x14ac:dyDescent="0.35">
      <c r="A646">
        <v>2010</v>
      </c>
      <c r="B646" t="s">
        <v>8</v>
      </c>
      <c r="C646" t="s">
        <v>74</v>
      </c>
      <c r="D646" t="s">
        <v>148</v>
      </c>
      <c r="E646" t="s">
        <v>153</v>
      </c>
      <c r="F646">
        <v>855</v>
      </c>
    </row>
    <row r="647" spans="1:6" x14ac:dyDescent="0.35">
      <c r="A647">
        <v>2010</v>
      </c>
      <c r="B647" t="s">
        <v>9</v>
      </c>
      <c r="C647" t="s">
        <v>75</v>
      </c>
      <c r="D647" t="s">
        <v>148</v>
      </c>
      <c r="E647" t="s">
        <v>151</v>
      </c>
      <c r="F647">
        <v>1008</v>
      </c>
    </row>
    <row r="648" spans="1:6" x14ac:dyDescent="0.35">
      <c r="A648">
        <v>2010</v>
      </c>
      <c r="B648" t="s">
        <v>10</v>
      </c>
      <c r="C648" t="s">
        <v>76</v>
      </c>
      <c r="D648" t="s">
        <v>148</v>
      </c>
      <c r="E648" t="s">
        <v>149</v>
      </c>
      <c r="F648">
        <v>768</v>
      </c>
    </row>
    <row r="649" spans="1:6" x14ac:dyDescent="0.35">
      <c r="A649">
        <v>2010</v>
      </c>
      <c r="B649" t="s">
        <v>11</v>
      </c>
      <c r="C649" t="s">
        <v>77</v>
      </c>
      <c r="D649" t="s">
        <v>148</v>
      </c>
      <c r="E649" t="s">
        <v>153</v>
      </c>
      <c r="F649">
        <v>759</v>
      </c>
    </row>
    <row r="650" spans="1:6" x14ac:dyDescent="0.35">
      <c r="A650">
        <v>2010</v>
      </c>
      <c r="B650" t="s">
        <v>12</v>
      </c>
      <c r="C650" t="s">
        <v>78</v>
      </c>
      <c r="D650" t="s">
        <v>148</v>
      </c>
      <c r="E650" t="s">
        <v>153</v>
      </c>
      <c r="F650">
        <v>837</v>
      </c>
    </row>
    <row r="651" spans="1:6" x14ac:dyDescent="0.35">
      <c r="A651">
        <v>2010</v>
      </c>
      <c r="B651" t="s">
        <v>13</v>
      </c>
      <c r="C651" t="s">
        <v>79</v>
      </c>
      <c r="D651" t="s">
        <v>148</v>
      </c>
      <c r="E651" t="s">
        <v>151</v>
      </c>
      <c r="F651">
        <v>984</v>
      </c>
    </row>
    <row r="652" spans="1:6" x14ac:dyDescent="0.35">
      <c r="A652">
        <v>2010</v>
      </c>
      <c r="B652" t="s">
        <v>14</v>
      </c>
      <c r="C652" t="s">
        <v>80</v>
      </c>
      <c r="D652" t="s">
        <v>148</v>
      </c>
      <c r="E652" t="s">
        <v>153</v>
      </c>
      <c r="F652">
        <v>2352</v>
      </c>
    </row>
    <row r="653" spans="1:6" x14ac:dyDescent="0.35">
      <c r="A653">
        <v>2010</v>
      </c>
      <c r="B653" t="s">
        <v>63</v>
      </c>
      <c r="C653" t="s">
        <v>81</v>
      </c>
      <c r="D653" t="s">
        <v>148</v>
      </c>
      <c r="E653" t="s">
        <v>151</v>
      </c>
      <c r="F653">
        <v>1554</v>
      </c>
    </row>
    <row r="654" spans="1:6" x14ac:dyDescent="0.35">
      <c r="A654">
        <v>2010</v>
      </c>
      <c r="B654" t="s">
        <v>15</v>
      </c>
      <c r="C654" t="s">
        <v>82</v>
      </c>
      <c r="D654" t="s">
        <v>148</v>
      </c>
      <c r="E654" t="s">
        <v>153</v>
      </c>
      <c r="F654">
        <v>679</v>
      </c>
    </row>
    <row r="655" spans="1:6" x14ac:dyDescent="0.35">
      <c r="A655">
        <v>2010</v>
      </c>
      <c r="B655" t="s">
        <v>16</v>
      </c>
      <c r="C655" t="s">
        <v>83</v>
      </c>
      <c r="D655" t="s">
        <v>148</v>
      </c>
      <c r="E655" t="s">
        <v>151</v>
      </c>
      <c r="F655">
        <v>921</v>
      </c>
    </row>
    <row r="656" spans="1:6" x14ac:dyDescent="0.35">
      <c r="A656">
        <v>2010</v>
      </c>
      <c r="B656" t="s">
        <v>17</v>
      </c>
      <c r="C656" t="s">
        <v>84</v>
      </c>
      <c r="D656" t="s">
        <v>148</v>
      </c>
      <c r="E656" t="s">
        <v>151</v>
      </c>
      <c r="F656">
        <v>1689</v>
      </c>
    </row>
    <row r="657" spans="1:6" x14ac:dyDescent="0.35">
      <c r="A657">
        <v>2010</v>
      </c>
      <c r="B657" t="s">
        <v>18</v>
      </c>
      <c r="C657" t="s">
        <v>85</v>
      </c>
      <c r="D657" t="s">
        <v>148</v>
      </c>
      <c r="E657" t="s">
        <v>151</v>
      </c>
      <c r="F657">
        <v>608</v>
      </c>
    </row>
    <row r="658" spans="1:6" x14ac:dyDescent="0.35">
      <c r="A658">
        <v>2010</v>
      </c>
      <c r="B658" t="s">
        <v>19</v>
      </c>
      <c r="C658" t="s">
        <v>86</v>
      </c>
      <c r="D658" t="s">
        <v>49</v>
      </c>
      <c r="E658" t="s">
        <v>149</v>
      </c>
      <c r="F658">
        <v>7073</v>
      </c>
    </row>
    <row r="659" spans="1:6" x14ac:dyDescent="0.35">
      <c r="A659">
        <v>2010</v>
      </c>
      <c r="B659" t="s">
        <v>20</v>
      </c>
      <c r="C659" t="s">
        <v>87</v>
      </c>
      <c r="D659" t="s">
        <v>49</v>
      </c>
      <c r="E659" t="s">
        <v>149</v>
      </c>
      <c r="F659">
        <v>2552</v>
      </c>
    </row>
    <row r="660" spans="1:6" x14ac:dyDescent="0.35">
      <c r="A660">
        <v>2010</v>
      </c>
      <c r="B660" t="s">
        <v>131</v>
      </c>
      <c r="C660" t="s">
        <v>132</v>
      </c>
      <c r="D660" t="s">
        <v>148</v>
      </c>
      <c r="E660" t="s">
        <v>151</v>
      </c>
      <c r="F660">
        <v>2248</v>
      </c>
    </row>
    <row r="661" spans="1:6" x14ac:dyDescent="0.35">
      <c r="A661">
        <v>2010</v>
      </c>
      <c r="B661" t="s">
        <v>22</v>
      </c>
      <c r="C661" t="s">
        <v>88</v>
      </c>
      <c r="D661" t="s">
        <v>148</v>
      </c>
      <c r="E661" t="s">
        <v>151</v>
      </c>
      <c r="F661">
        <v>862</v>
      </c>
    </row>
    <row r="662" spans="1:6" x14ac:dyDescent="0.35">
      <c r="A662">
        <v>2010</v>
      </c>
      <c r="B662" t="s">
        <v>23</v>
      </c>
      <c r="C662" t="s">
        <v>89</v>
      </c>
      <c r="D662" t="s">
        <v>148</v>
      </c>
      <c r="E662" t="s">
        <v>149</v>
      </c>
      <c r="F662">
        <v>987</v>
      </c>
    </row>
    <row r="663" spans="1:6" x14ac:dyDescent="0.35">
      <c r="A663">
        <v>2010</v>
      </c>
      <c r="B663" t="s">
        <v>24</v>
      </c>
      <c r="C663" t="s">
        <v>90</v>
      </c>
      <c r="D663" t="s">
        <v>148</v>
      </c>
      <c r="E663" t="s">
        <v>151</v>
      </c>
      <c r="F663">
        <v>1301</v>
      </c>
    </row>
    <row r="664" spans="1:6" x14ac:dyDescent="0.35">
      <c r="A664">
        <v>2010</v>
      </c>
      <c r="B664" t="s">
        <v>91</v>
      </c>
      <c r="C664" t="s">
        <v>92</v>
      </c>
      <c r="D664" t="s">
        <v>148</v>
      </c>
      <c r="E664" t="s">
        <v>153</v>
      </c>
      <c r="F664">
        <v>53</v>
      </c>
    </row>
    <row r="665" spans="1:6" x14ac:dyDescent="0.35">
      <c r="A665">
        <v>2010</v>
      </c>
      <c r="B665" t="s">
        <v>26</v>
      </c>
      <c r="C665" t="s">
        <v>93</v>
      </c>
      <c r="D665" t="s">
        <v>148</v>
      </c>
      <c r="E665" t="s">
        <v>151</v>
      </c>
      <c r="F665">
        <v>1956</v>
      </c>
    </row>
    <row r="666" spans="1:6" x14ac:dyDescent="0.35">
      <c r="A666">
        <v>2010</v>
      </c>
      <c r="B666" t="s">
        <v>27</v>
      </c>
      <c r="C666" t="s">
        <v>94</v>
      </c>
      <c r="D666" t="s">
        <v>148</v>
      </c>
      <c r="E666" t="s">
        <v>149</v>
      </c>
      <c r="F666">
        <v>1624</v>
      </c>
    </row>
    <row r="667" spans="1:6" x14ac:dyDescent="0.35">
      <c r="A667">
        <v>2010</v>
      </c>
      <c r="B667" t="s">
        <v>28</v>
      </c>
      <c r="C667" t="s">
        <v>95</v>
      </c>
      <c r="D667" t="s">
        <v>148</v>
      </c>
      <c r="E667" t="s">
        <v>151</v>
      </c>
      <c r="F667">
        <v>980</v>
      </c>
    </row>
    <row r="668" spans="1:6" x14ac:dyDescent="0.35">
      <c r="A668">
        <v>2010</v>
      </c>
      <c r="B668" t="s">
        <v>29</v>
      </c>
      <c r="C668" t="s">
        <v>96</v>
      </c>
      <c r="D668" t="s">
        <v>148</v>
      </c>
      <c r="E668" t="s">
        <v>153</v>
      </c>
      <c r="F668">
        <v>864</v>
      </c>
    </row>
    <row r="669" spans="1:6" x14ac:dyDescent="0.35">
      <c r="A669">
        <v>2010</v>
      </c>
      <c r="B669" t="s">
        <v>30</v>
      </c>
      <c r="C669" t="s">
        <v>97</v>
      </c>
      <c r="D669" t="s">
        <v>49</v>
      </c>
      <c r="E669" t="s">
        <v>149</v>
      </c>
      <c r="F669">
        <v>1665</v>
      </c>
    </row>
    <row r="670" spans="1:6" x14ac:dyDescent="0.35">
      <c r="A670">
        <v>2010</v>
      </c>
      <c r="B670" t="s">
        <v>31</v>
      </c>
      <c r="C670" t="s">
        <v>98</v>
      </c>
      <c r="D670" t="s">
        <v>148</v>
      </c>
      <c r="E670" t="s">
        <v>153</v>
      </c>
      <c r="F670">
        <v>1008</v>
      </c>
    </row>
    <row r="671" spans="1:6" x14ac:dyDescent="0.35">
      <c r="A671">
        <v>2010</v>
      </c>
      <c r="B671" t="s">
        <v>32</v>
      </c>
      <c r="C671" t="s">
        <v>114</v>
      </c>
      <c r="D671" t="s">
        <v>148</v>
      </c>
      <c r="E671" t="s">
        <v>149</v>
      </c>
      <c r="F671">
        <v>0</v>
      </c>
    </row>
    <row r="672" spans="1:6" x14ac:dyDescent="0.35">
      <c r="A672">
        <v>2010</v>
      </c>
      <c r="B672" t="s">
        <v>33</v>
      </c>
      <c r="C672" t="s">
        <v>99</v>
      </c>
      <c r="D672" t="s">
        <v>148</v>
      </c>
      <c r="E672" t="s">
        <v>153</v>
      </c>
      <c r="F672">
        <v>898</v>
      </c>
    </row>
    <row r="673" spans="1:6" x14ac:dyDescent="0.35">
      <c r="A673">
        <v>2010</v>
      </c>
      <c r="B673" t="s">
        <v>34</v>
      </c>
      <c r="C673" t="s">
        <v>100</v>
      </c>
      <c r="D673" t="s">
        <v>148</v>
      </c>
      <c r="E673" t="s">
        <v>151</v>
      </c>
      <c r="F673">
        <v>668</v>
      </c>
    </row>
    <row r="674" spans="1:6" x14ac:dyDescent="0.35">
      <c r="A674">
        <v>2010</v>
      </c>
      <c r="B674" t="s">
        <v>35</v>
      </c>
      <c r="C674" t="s">
        <v>101</v>
      </c>
      <c r="D674" t="s">
        <v>148</v>
      </c>
      <c r="E674" t="s">
        <v>153</v>
      </c>
      <c r="F674">
        <v>519</v>
      </c>
    </row>
    <row r="675" spans="1:6" x14ac:dyDescent="0.35">
      <c r="A675">
        <v>2010</v>
      </c>
      <c r="B675" t="s">
        <v>36</v>
      </c>
      <c r="C675" t="s">
        <v>102</v>
      </c>
      <c r="D675" t="s">
        <v>148</v>
      </c>
      <c r="E675" t="s">
        <v>149</v>
      </c>
      <c r="F675">
        <v>1158</v>
      </c>
    </row>
    <row r="676" spans="1:6" x14ac:dyDescent="0.35">
      <c r="A676">
        <v>2010</v>
      </c>
      <c r="B676" t="s">
        <v>37</v>
      </c>
      <c r="C676" t="s">
        <v>103</v>
      </c>
      <c r="D676" t="s">
        <v>148</v>
      </c>
      <c r="E676" t="s">
        <v>153</v>
      </c>
      <c r="F676">
        <v>715</v>
      </c>
    </row>
    <row r="677" spans="1:6" x14ac:dyDescent="0.35">
      <c r="A677">
        <v>2010</v>
      </c>
      <c r="B677" t="s">
        <v>38</v>
      </c>
      <c r="C677" t="s">
        <v>104</v>
      </c>
      <c r="D677" t="s">
        <v>148</v>
      </c>
      <c r="E677" t="s">
        <v>153</v>
      </c>
      <c r="F677">
        <v>652</v>
      </c>
    </row>
    <row r="678" spans="1:6" x14ac:dyDescent="0.35">
      <c r="A678">
        <v>2010</v>
      </c>
      <c r="B678" t="s">
        <v>39</v>
      </c>
      <c r="C678" t="s">
        <v>105</v>
      </c>
      <c r="D678" t="s">
        <v>49</v>
      </c>
      <c r="E678" t="s">
        <v>149</v>
      </c>
      <c r="F678">
        <v>1195</v>
      </c>
    </row>
    <row r="679" spans="1:6" x14ac:dyDescent="0.35">
      <c r="A679">
        <v>2010</v>
      </c>
      <c r="B679" t="s">
        <v>40</v>
      </c>
      <c r="C679" t="s">
        <v>106</v>
      </c>
      <c r="D679" t="s">
        <v>148</v>
      </c>
      <c r="E679" t="s">
        <v>151</v>
      </c>
      <c r="F679">
        <v>1180</v>
      </c>
    </row>
    <row r="680" spans="1:6" x14ac:dyDescent="0.35">
      <c r="A680">
        <v>2010</v>
      </c>
      <c r="B680" t="s">
        <v>41</v>
      </c>
      <c r="C680" t="s">
        <v>107</v>
      </c>
      <c r="D680" t="s">
        <v>148</v>
      </c>
      <c r="E680" t="s">
        <v>153</v>
      </c>
      <c r="F680">
        <v>909</v>
      </c>
    </row>
    <row r="681" spans="1:6" x14ac:dyDescent="0.35">
      <c r="A681">
        <v>2010</v>
      </c>
      <c r="B681" t="s">
        <v>42</v>
      </c>
      <c r="C681" t="s">
        <v>108</v>
      </c>
      <c r="D681" t="s">
        <v>148</v>
      </c>
      <c r="E681" t="s">
        <v>149</v>
      </c>
      <c r="F681">
        <v>859</v>
      </c>
    </row>
    <row r="682" spans="1:6" x14ac:dyDescent="0.35">
      <c r="A682">
        <v>2010</v>
      </c>
      <c r="B682" t="s">
        <v>43</v>
      </c>
      <c r="C682" t="s">
        <v>109</v>
      </c>
      <c r="D682" t="s">
        <v>49</v>
      </c>
      <c r="E682" t="s">
        <v>149</v>
      </c>
      <c r="F682">
        <v>1254</v>
      </c>
    </row>
    <row r="683" spans="1:6" x14ac:dyDescent="0.35">
      <c r="A683">
        <v>2010</v>
      </c>
      <c r="B683" t="s">
        <v>44</v>
      </c>
      <c r="C683" t="s">
        <v>110</v>
      </c>
      <c r="D683" t="s">
        <v>148</v>
      </c>
      <c r="E683" t="s">
        <v>151</v>
      </c>
      <c r="F683">
        <v>555</v>
      </c>
    </row>
    <row r="684" spans="1:6" x14ac:dyDescent="0.35">
      <c r="A684">
        <v>2010</v>
      </c>
      <c r="B684" t="s">
        <v>45</v>
      </c>
      <c r="C684" t="s">
        <v>111</v>
      </c>
      <c r="D684" t="s">
        <v>49</v>
      </c>
      <c r="E684" t="s">
        <v>149</v>
      </c>
      <c r="F684">
        <v>2575</v>
      </c>
    </row>
    <row r="685" spans="1:6" x14ac:dyDescent="0.35">
      <c r="A685">
        <v>2010</v>
      </c>
      <c r="B685" t="s">
        <v>46</v>
      </c>
      <c r="C685" t="s">
        <v>112</v>
      </c>
      <c r="D685" t="s">
        <v>148</v>
      </c>
      <c r="E685" t="s">
        <v>151</v>
      </c>
      <c r="F685">
        <v>961</v>
      </c>
    </row>
    <row r="686" spans="1:6" x14ac:dyDescent="0.35">
      <c r="A686">
        <v>2010</v>
      </c>
      <c r="B686" t="s">
        <v>47</v>
      </c>
      <c r="C686" t="s">
        <v>113</v>
      </c>
      <c r="D686" t="s">
        <v>49</v>
      </c>
      <c r="E686" t="s">
        <v>149</v>
      </c>
      <c r="F686">
        <v>2129</v>
      </c>
    </row>
  </sheetData>
  <sortState xmlns:xlrd2="http://schemas.microsoft.com/office/spreadsheetml/2017/richdata2" ref="A2:F596">
    <sortCondition ref="A2:A596"/>
    <sortCondition ref="B2:B596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AF81"/>
  <sheetViews>
    <sheetView zoomScaleNormal="100" workbookViewId="0">
      <selection activeCell="F49" sqref="F49"/>
    </sheetView>
  </sheetViews>
  <sheetFormatPr defaultColWidth="9.1796875" defaultRowHeight="14.5" x14ac:dyDescent="0.35"/>
  <cols>
    <col min="1" max="1" width="50.81640625" style="52" customWidth="1"/>
    <col min="2" max="6" width="14.81640625" style="52" customWidth="1"/>
    <col min="7" max="10" width="9.1796875" style="52" customWidth="1"/>
    <col min="11" max="11" width="10" style="52" bestFit="1" customWidth="1"/>
    <col min="12" max="12" width="11.81640625" style="52" customWidth="1"/>
    <col min="13" max="17" width="9.1796875" style="52"/>
    <col min="18" max="18" width="11" style="52" customWidth="1"/>
    <col min="19" max="16384" width="9.1796875" style="52"/>
  </cols>
  <sheetData>
    <row r="1" spans="1:32" ht="37.5" customHeight="1" x14ac:dyDescent="0.35">
      <c r="A1" s="55"/>
      <c r="C1" s="52" t="s">
        <v>175</v>
      </c>
    </row>
    <row r="2" spans="1:32" ht="15" customHeight="1" x14ac:dyDescent="0.35">
      <c r="C2" s="52" t="s">
        <v>60</v>
      </c>
    </row>
    <row r="3" spans="1:32" ht="15" customHeight="1" x14ac:dyDescent="0.35">
      <c r="A3" s="51" t="str">
        <f>FIRE1112!A3</f>
        <v>2022/23</v>
      </c>
      <c r="B3" s="51">
        <f>VLOOKUP(FIRE1112!A3,L5:M23,2,FALSE)</f>
        <v>2022</v>
      </c>
      <c r="C3" s="51" t="s">
        <v>67</v>
      </c>
      <c r="D3" s="51" t="s">
        <v>61</v>
      </c>
      <c r="E3" s="51"/>
    </row>
    <row r="4" spans="1:32" ht="30" customHeight="1" x14ac:dyDescent="0.35">
      <c r="C4" s="52" t="s">
        <v>152</v>
      </c>
      <c r="D4" s="55" t="s">
        <v>65</v>
      </c>
      <c r="E4" s="52" t="s">
        <v>58</v>
      </c>
    </row>
    <row r="5" spans="1:32" x14ac:dyDescent="0.35">
      <c r="C5" s="52" t="s">
        <v>66</v>
      </c>
      <c r="D5" s="52" t="s">
        <v>150</v>
      </c>
      <c r="E5" s="52" t="s">
        <v>183</v>
      </c>
      <c r="F5" s="52" t="s">
        <v>150</v>
      </c>
      <c r="L5" s="52" t="s">
        <v>162</v>
      </c>
      <c r="M5" s="52">
        <v>2009</v>
      </c>
    </row>
    <row r="6" spans="1:32" ht="15" customHeight="1" x14ac:dyDescent="0.35">
      <c r="A6" s="52" t="s">
        <v>0</v>
      </c>
      <c r="B6" s="56" cm="1">
        <f t="array" ref="B6">SUMPRODUCT(('Data - headcount'!$A$2:$A$10000=$B$3)*('Data - headcount'!$F$2:$F$10000))</f>
        <v>44388</v>
      </c>
      <c r="C6" s="57" cm="1">
        <f t="array" ref="C6">SUMPRODUCT(('Data - retirements'!$A$2:$A$10000=$A$3)*('Data - retirements'!$F$2:$F$10000=C$1)*('Data - retirements'!$G$2:$G$10000))+SUMPRODUCT(('Data - retirements'!$A$2:$A$10000=$A$3)*('Data - retirements'!$F$2:$F$10000=C$2)*('Data - retirements'!$G$2:$G$10000))+SUMPRODUCT(('Data - retirements'!$A$2:$A$10000=$A$3)*('Data - retirements'!$F$2:$F$10000=C$3)*('Data - retirements'!$G$2:$G$10000))+SUMPRODUCT(('Data - retirements'!$A$2:$A$10000=$A$3)*('Data - retirements'!$F$2:$F$10000=C$4)*('Data - retirements'!$G$2:$G$10000))+SUMPRODUCT(('Data - retirements'!$A$2:$A$10000=$A$3)*('Data - retirements'!$F$2:$F$10000=C$5)*('Data - retirements'!$G$2:$G$10000))</f>
        <v>1350</v>
      </c>
      <c r="D6" s="57" cm="1">
        <f t="array" ref="D6">SUMPRODUCT(('Data - retirements'!$A$2:$A$10000=$A$3)*('Data - retirements'!$F$2:$F$10000=D$2)*('Data - retirements'!$G$2:$G$10000))+SUMPRODUCT(('Data - retirements'!$A$2:$A$10000=$A$3)*('Data - retirements'!$F$2:$F$10000=D$3)*('Data - retirements'!$G$2:$G$10000))+SUMPRODUCT(('Data - retirements'!$A$2:$A$10000=$A$3)*('Data - retirements'!$F$2:$F$10000=D$4)*('Data - retirements'!$G$2:$G$10000))+SUMPRODUCT(('Data - retirements'!$A$2:$A$10000=$A$3)*('Data - retirements'!$F$2:$F$10000=D$5)*('Data - retirements'!$G$2:$G$10000))</f>
        <v>29</v>
      </c>
      <c r="E6" s="61">
        <f t="shared" ref="E6:E37" si="0">IF(B6=0,"..",ROUND((C6*1000)/B6,1))</f>
        <v>30.4</v>
      </c>
      <c r="F6" s="61">
        <f t="shared" ref="F6:F37" si="1">IF(B6=0,"..",ROUND((D6*1000)/B6,1))</f>
        <v>0.7</v>
      </c>
      <c r="I6" s="58"/>
      <c r="J6" s="58"/>
      <c r="L6" s="58" t="s">
        <v>163</v>
      </c>
      <c r="M6" s="58">
        <v>2010</v>
      </c>
      <c r="O6" s="58"/>
      <c r="P6" s="58"/>
      <c r="Q6" s="58"/>
      <c r="R6" s="58"/>
      <c r="S6" s="58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8"/>
    </row>
    <row r="7" spans="1:32" ht="15" customHeight="1" x14ac:dyDescent="0.35">
      <c r="A7" s="52" t="s">
        <v>148</v>
      </c>
      <c r="B7" s="56" cm="1">
        <f t="array" ref="B7">SUMPRODUCT(('Data - headcount'!$A$2:$A$10000=$B$3)*('Data - headcount'!$D$2:$D$10000=$A7)*('Data - headcount'!$F$2:$F$10000))</f>
        <v>30753</v>
      </c>
      <c r="C7" s="57" cm="1">
        <f t="array" ref="C7">SUMPRODUCT(('Data - retirements'!$A$2:$A$10000=$A$3)*('Data - retirements'!$D$2:$D$10000=$A7)*('Data - retirements'!$F$2:$F$10000=C$1)*('Data - retirements'!$G$2:$G$10000))+SUMPRODUCT(('Data - retirements'!$A$2:$A$10000=$A$3)*('Data - retirements'!$D$2:$D$10000=$A7)*('Data - retirements'!$F$2:$F$10000=C$2)*('Data - retirements'!$G$2:$G$10000))+SUMPRODUCT(('Data - retirements'!$A$2:$A$10000=$A$3)*('Data - retirements'!$D$2:$D$10000=$A7)*('Data - retirements'!$F$2:$F$10000=C$3)*('Data - retirements'!$G$2:$G$10000))+SUMPRODUCT(('Data - retirements'!$A$2:$A$10000=$A$3)*('Data - retirements'!$D$2:$D$10000=$A7)*('Data - retirements'!$F$2:$F$10000=C$4)*('Data - retirements'!$G$2:$G$10000))+SUMPRODUCT(('Data - retirements'!$A$2:$A$10000=$A$3)*('Data - retirements'!$D$2:$D$10000=$A7)*('Data - retirements'!$F$2:$F$10000=C$5)*('Data - retirements'!$G$2:$G$10000))</f>
        <v>871</v>
      </c>
      <c r="D7" s="57" cm="1">
        <f t="array" ref="D7">SUMPRODUCT(('Data - retirements'!$A$2:$A$10000=$A$3)*('Data - retirements'!$D$2:$D$10000=$A7)*('Data - retirements'!$F$2:$F$10000=D$2)*('Data - retirements'!$G$2:$G$10000))+SUMPRODUCT(('Data - retirements'!$A$2:$A$10000=$A$3)*('Data - retirements'!$D$2:$D$10000=$A7)*('Data - retirements'!$F$2:$F$10000=D$3)*('Data - retirements'!$G$2:$G$10000))+SUMPRODUCT(('Data - retirements'!$A$2:$A$10000=$A$3)*('Data - retirements'!$D$2:$D$10000=$A7)*('Data - retirements'!$F$2:$F$10000=D$4)*('Data - retirements'!$G$2:$G$10000))+SUMPRODUCT(('Data - retirements'!$A$2:$A$10000=$A$3)*('Data - retirements'!$D$2:$D$10000=$A7)*('Data - retirements'!$F$2:$F$10000=D$5)*('Data - retirements'!$G$2:$G$10000))</f>
        <v>27</v>
      </c>
      <c r="E7" s="61">
        <f t="shared" si="0"/>
        <v>28.3</v>
      </c>
      <c r="F7" s="61">
        <f t="shared" si="1"/>
        <v>0.9</v>
      </c>
      <c r="I7" s="58"/>
      <c r="J7" s="58"/>
      <c r="L7" s="58" t="s">
        <v>164</v>
      </c>
      <c r="M7" s="52">
        <v>2011</v>
      </c>
      <c r="O7" s="58"/>
      <c r="P7" s="58"/>
      <c r="Q7" s="58"/>
      <c r="R7" s="58"/>
      <c r="S7" s="58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</row>
    <row r="8" spans="1:32" ht="15" customHeight="1" x14ac:dyDescent="0.35">
      <c r="A8" s="52" t="s">
        <v>49</v>
      </c>
      <c r="B8" s="56" cm="1">
        <f t="array" ref="B8">SUMPRODUCT(('Data - headcount'!$A$2:$A$10000=$B$3)*('Data - headcount'!$D$2:$D$10000=$A8)*('Data - headcount'!$F$2:$F$10000))</f>
        <v>13635</v>
      </c>
      <c r="C8" s="57" cm="1">
        <f t="array" ref="C8">SUMPRODUCT(('Data - retirements'!$A$2:$A$10000=$A$3)*('Data - retirements'!$D$2:$D$10000=$A8)*('Data - retirements'!$F$2:$F$10000=C$1)*('Data - retirements'!$G$2:$G$10000))+SUMPRODUCT(('Data - retirements'!$A$2:$A$10000=$A$3)*('Data - retirements'!$D$2:$D$10000=$A8)*('Data - retirements'!$F$2:$F$10000=C$2)*('Data - retirements'!$G$2:$G$10000))+SUMPRODUCT(('Data - retirements'!$A$2:$A$10000=$A$3)*('Data - retirements'!$D$2:$D$10000=$A8)*('Data - retirements'!$F$2:$F$10000=C$3)*('Data - retirements'!$G$2:$G$10000))+SUMPRODUCT(('Data - retirements'!$A$2:$A$10000=$A$3)*('Data - retirements'!$D$2:$D$10000=$A8)*('Data - retirements'!$F$2:$F$10000=C$4)*('Data - retirements'!$G$2:$G$10000))+SUMPRODUCT(('Data - retirements'!$A$2:$A$10000=$A$3)*('Data - retirements'!$D$2:$D$10000=$A8)*('Data - retirements'!$F$2:$F$10000=C$5)*('Data - retirements'!$G$2:$G$10000))</f>
        <v>479</v>
      </c>
      <c r="D8" s="57" cm="1">
        <f t="array" ref="D8">SUMPRODUCT(('Data - retirements'!$A$2:$A$10000=$A$3)*('Data - retirements'!$D$2:$D$10000=$A8)*('Data - retirements'!$F$2:$F$10000=D$2)*('Data - retirements'!$G$2:$G$10000))+SUMPRODUCT(('Data - retirements'!$A$2:$A$10000=$A$3)*('Data - retirements'!$D$2:$D$10000=$A8)*('Data - retirements'!$F$2:$F$10000=D$3)*('Data - retirements'!$G$2:$G$10000))+SUMPRODUCT(('Data - retirements'!$A$2:$A$10000=$A$3)*('Data - retirements'!$D$2:$D$10000=$A8)*('Data - retirements'!$F$2:$F$10000=D$4)*('Data - retirements'!$G$2:$G$10000))+SUMPRODUCT(('Data - retirements'!$A$2:$A$10000=$A$3)*('Data - retirements'!$D$2:$D$10000=$A8)*('Data - retirements'!$F$2:$F$10000=D$5)*('Data - retirements'!$G$2:$G$10000))</f>
        <v>2</v>
      </c>
      <c r="E8" s="61">
        <f t="shared" si="0"/>
        <v>35.1</v>
      </c>
      <c r="F8" s="61">
        <f t="shared" si="1"/>
        <v>0.1</v>
      </c>
      <c r="I8" s="58"/>
      <c r="J8" s="58"/>
      <c r="L8" s="58" t="s">
        <v>165</v>
      </c>
      <c r="M8" s="58">
        <v>2012</v>
      </c>
      <c r="O8" s="58"/>
      <c r="P8" s="58"/>
      <c r="Q8" s="58"/>
      <c r="R8" s="58"/>
      <c r="S8" s="58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</row>
    <row r="9" spans="1:32" ht="15" customHeight="1" x14ac:dyDescent="0.35">
      <c r="A9" s="52" t="s">
        <v>149</v>
      </c>
      <c r="B9" s="56" cm="1">
        <f t="array" ref="B9">SUMPRODUCT(('Data - headcount'!$A$2:$A$10000=$B$3)*('Data - headcount'!$E$2:$E$10000=$A9)*('Data - headcount'!$F$2:$F$10000))</f>
        <v>19551</v>
      </c>
      <c r="C9" s="57" cm="1">
        <f t="array" ref="C9">SUMPRODUCT(('Data - retirements'!$A$2:$A$10000=$A$3)*('Data - retirements'!$E$2:$E$10000=$A9)*('Data - retirements'!$F$2:$F$10000=C$1)*('Data - retirements'!$G$2:$G$10000))+SUMPRODUCT(('Data - retirements'!$A$2:$A$10000=$A$3)*('Data - retirements'!$E$2:$E$10000=$A9)*('Data - retirements'!$F$2:$F$10000=C$2)*('Data - retirements'!$G$2:$G$10000))+SUMPRODUCT(('Data - retirements'!$A$2:$A$10000=$A$3)*('Data - retirements'!$E$2:$E$10000=$A9)*('Data - retirements'!$F$2:$F$10000=C$3)*('Data - retirements'!$G$2:$G$10000))+SUMPRODUCT(('Data - retirements'!$A$2:$A$10000=$A$3)*('Data - retirements'!$E$2:$E$10000=$A9)*('Data - retirements'!$F$2:$F$10000=C$4)*('Data - retirements'!$G$2:$G$10000))+SUMPRODUCT(('Data - retirements'!$A$2:$A$10000=$A$3)*('Data - retirements'!$E$2:$E$10000=$A9)*('Data - retirements'!$F$2:$F$10000=C$5)*('Data - retirements'!$G$2:$G$10000))</f>
        <v>685</v>
      </c>
      <c r="D9" s="57" cm="1">
        <f t="array" ref="D9">SUMPRODUCT(('Data - retirements'!$A$2:$A$10000=$A$3)*('Data - retirements'!$E$2:$E$10000=$A9)*('Data - retirements'!$F$2:$F$10000=D$2)*('Data - retirements'!$G$2:$G$10000))+SUMPRODUCT(('Data - retirements'!$A$2:$A$10000=$A$3)*('Data - retirements'!$E$2:$E$10000=$A9)*('Data - retirements'!$F$2:$F$10000=D$3)*('Data - retirements'!$G$2:$G$10000))+SUMPRODUCT(('Data - retirements'!$A$2:$A$10000=$A$3)*('Data - retirements'!$E$2:$E$10000=$A9)*('Data - retirements'!$F$2:$F$10000=D$4)*('Data - retirements'!$G$2:$G$10000))+SUMPRODUCT(('Data - retirements'!$A$2:$A$10000=$A$3)*('Data - retirements'!$E$2:$E$10000=$A9)*('Data - retirements'!$F$2:$F$10000=D$5)*('Data - retirements'!$G$2:$G$10000))</f>
        <v>7</v>
      </c>
      <c r="E9" s="61">
        <f t="shared" si="0"/>
        <v>35</v>
      </c>
      <c r="F9" s="61">
        <f t="shared" si="1"/>
        <v>0.4</v>
      </c>
      <c r="I9" s="58"/>
      <c r="J9" s="58"/>
      <c r="L9" s="58" t="s">
        <v>166</v>
      </c>
      <c r="M9" s="52">
        <v>2013</v>
      </c>
      <c r="O9" s="58"/>
      <c r="P9" s="58"/>
      <c r="Q9" s="58"/>
      <c r="R9" s="58"/>
      <c r="S9" s="58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</row>
    <row r="10" spans="1:32" ht="15" customHeight="1" x14ac:dyDescent="0.35">
      <c r="A10" s="52" t="s">
        <v>151</v>
      </c>
      <c r="B10" s="56" cm="1">
        <f t="array" ref="B10">SUMPRODUCT(('Data - headcount'!$A$2:$A$10000=$B$3)*('Data - headcount'!$E$2:$E$10000=$A10)*('Data - headcount'!$F$2:$F$10000))</f>
        <v>15530</v>
      </c>
      <c r="C10" s="57" cm="1">
        <f t="array" ref="C10">SUMPRODUCT(('Data - retirements'!$A$2:$A$10000=$A$3)*('Data - retirements'!$E$2:$E$10000=$A10)*('Data - retirements'!$F$2:$F$10000=C$1)*('Data - retirements'!$G$2:$G$10000))+SUMPRODUCT(('Data - retirements'!$A$2:$A$10000=$A$3)*('Data - retirements'!$E$2:$E$10000=$A10)*('Data - retirements'!$F$2:$F$10000=C$2)*('Data - retirements'!$G$2:$G$10000))+SUMPRODUCT(('Data - retirements'!$A$2:$A$10000=$A$3)*('Data - retirements'!$E$2:$E$10000=$A10)*('Data - retirements'!$F$2:$F$10000=C$3)*('Data - retirements'!$G$2:$G$10000))+SUMPRODUCT(('Data - retirements'!$A$2:$A$10000=$A$3)*('Data - retirements'!$E$2:$E$10000=$A10)*('Data - retirements'!$F$2:$F$10000=C$4)*('Data - retirements'!$G$2:$G$10000))+SUMPRODUCT(('Data - retirements'!$A$2:$A$10000=$A$3)*('Data - retirements'!$E$2:$E$10000=$A10)*('Data - retirements'!$F$2:$F$10000=C$5)*('Data - retirements'!$G$2:$G$10000))</f>
        <v>455</v>
      </c>
      <c r="D10" s="57" cm="1">
        <f t="array" ref="D10">SUMPRODUCT(('Data - retirements'!$A$2:$A$10000=$A$3)*('Data - retirements'!$E$2:$E$10000=$A10)*('Data - retirements'!$F$2:$F$10000=D$2)*('Data - retirements'!$G$2:$G$10000))+SUMPRODUCT(('Data - retirements'!$A$2:$A$10000=$A$3)*('Data - retirements'!$E$2:$E$10000=$A10)*('Data - retirements'!$F$2:$F$10000=D$3)*('Data - retirements'!$G$2:$G$10000))+SUMPRODUCT(('Data - retirements'!$A$2:$A$10000=$A$3)*('Data - retirements'!$E$2:$E$10000=$A10)*('Data - retirements'!$F$2:$F$10000=D$4)*('Data - retirements'!$G$2:$G$10000))+SUMPRODUCT(('Data - retirements'!$A$2:$A$10000=$A$3)*('Data - retirements'!$E$2:$E$10000=$A10)*('Data - retirements'!$F$2:$F$10000=D$5)*('Data - retirements'!$G$2:$G$10000))</f>
        <v>14</v>
      </c>
      <c r="E10" s="61">
        <f t="shared" si="0"/>
        <v>29.3</v>
      </c>
      <c r="F10" s="61">
        <f t="shared" si="1"/>
        <v>0.9</v>
      </c>
      <c r="I10" s="58"/>
      <c r="J10" s="58"/>
      <c r="L10" s="58" t="s">
        <v>167</v>
      </c>
      <c r="M10" s="58">
        <v>2014</v>
      </c>
      <c r="O10" s="58"/>
      <c r="P10" s="58"/>
      <c r="Q10" s="58"/>
      <c r="R10" s="58"/>
      <c r="S10" s="58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</row>
    <row r="11" spans="1:32" ht="15" customHeight="1" x14ac:dyDescent="0.35">
      <c r="A11" s="52" t="s">
        <v>153</v>
      </c>
      <c r="B11" s="56" cm="1">
        <f t="array" ref="B11">SUMPRODUCT(('Data - headcount'!$A$2:$A$10000=$B$3)*('Data - headcount'!$E$2:$E$10000=$A11)*('Data - headcount'!$F$2:$F$10000))</f>
        <v>9307</v>
      </c>
      <c r="C11" s="57" cm="1">
        <f t="array" ref="C11">SUMPRODUCT(('Data - retirements'!$A$2:$A$10000=$A$3)*('Data - retirements'!$E$2:$E$10000=$A11)*('Data - retirements'!$F$2:$F$10000=C$1)*('Data - retirements'!$G$2:$G$10000))+SUMPRODUCT(('Data - retirements'!$A$2:$A$10000=$A$3)*('Data - retirements'!$E$2:$E$10000=$A11)*('Data - retirements'!$F$2:$F$10000=C$2)*('Data - retirements'!$G$2:$G$10000))+SUMPRODUCT(('Data - retirements'!$A$2:$A$10000=$A$3)*('Data - retirements'!$E$2:$E$10000=$A11)*('Data - retirements'!$F$2:$F$10000=C$3)*('Data - retirements'!$G$2:$G$10000))+SUMPRODUCT(('Data - retirements'!$A$2:$A$10000=$A$3)*('Data - retirements'!$E$2:$E$10000=$A11)*('Data - retirements'!$F$2:$F$10000=C$4)*('Data - retirements'!$G$2:$G$10000))+SUMPRODUCT(('Data - retirements'!$A$2:$A$10000=$A$3)*('Data - retirements'!$E$2:$E$10000=$A11)*('Data - retirements'!$F$2:$F$10000=C$5)*('Data - retirements'!$G$2:$G$10000))</f>
        <v>210</v>
      </c>
      <c r="D11" s="57" cm="1">
        <f t="array" ref="D11">SUMPRODUCT(('Data - retirements'!$A$2:$A$10000=$A$3)*('Data - retirements'!$E$2:$E$10000=$A11)*('Data - retirements'!$F$2:$F$10000=D$2)*('Data - retirements'!$G$2:$G$10000))+SUMPRODUCT(('Data - retirements'!$A$2:$A$10000=$A$3)*('Data - retirements'!$E$2:$E$10000=$A11)*('Data - retirements'!$F$2:$F$10000=D$3)*('Data - retirements'!$G$2:$G$10000))+SUMPRODUCT(('Data - retirements'!$A$2:$A$10000=$A$3)*('Data - retirements'!$E$2:$E$10000=$A11)*('Data - retirements'!$F$2:$F$10000=D$4)*('Data - retirements'!$G$2:$G$10000))+SUMPRODUCT(('Data - retirements'!$A$2:$A$10000=$A$3)*('Data - retirements'!$E$2:$E$10000=$A11)*('Data - retirements'!$F$2:$F$10000=D$5)*('Data - retirements'!$G$2:$G$10000))</f>
        <v>8</v>
      </c>
      <c r="E11" s="61">
        <f t="shared" si="0"/>
        <v>22.6</v>
      </c>
      <c r="F11" s="61">
        <f t="shared" si="1"/>
        <v>0.9</v>
      </c>
      <c r="I11" s="58"/>
      <c r="J11" s="58"/>
      <c r="L11" s="58" t="s">
        <v>147</v>
      </c>
      <c r="M11" s="52">
        <v>2015</v>
      </c>
      <c r="O11" s="58"/>
      <c r="P11" s="58"/>
      <c r="Q11" s="58"/>
      <c r="R11" s="58"/>
      <c r="S11" s="58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</row>
    <row r="12" spans="1:32" ht="15" customHeight="1" x14ac:dyDescent="0.35">
      <c r="A12" s="52" t="s">
        <v>4</v>
      </c>
      <c r="B12" s="57" cm="1">
        <f t="array" ref="B12">SUMPRODUCT(('Data - headcount'!$A$2:$A$10000=$B$3)*('Data - headcount'!$B$2:$B$10000=$A12)*('Data - headcount'!$F$2:$F$10000))</f>
        <v>866</v>
      </c>
      <c r="C12" s="57" cm="1">
        <f t="array" ref="C12">SUMPRODUCT(('Data - retirements'!$A$2:$A$10000=$A$3)*('Data - retirements'!$B$2:$B$10000=$A12)*('Data - retirements'!$F$2:$F$10000=C$1)*('Data - retirements'!$G$2:$G$10000))+SUMPRODUCT(('Data - retirements'!$A$2:$A$10000=$A$3)*('Data - retirements'!$B$2:$B$10000=$A12)*('Data - retirements'!$F$2:$F$10000=C$2)*('Data - retirements'!$G$2:$G$10000))+SUMPRODUCT(('Data - retirements'!$A$2:$A$10000=$A$3)*('Data - retirements'!$B$2:$B$10000=$A12)*('Data - retirements'!$F$2:$F$10000=C$3)*('Data - retirements'!$G$2:$G$10000))+SUMPRODUCT(('Data - retirements'!$A$2:$A$10000=$A$3)*('Data - retirements'!$B$2:$B$10000=$A12)*('Data - retirements'!$F$2:$F$10000=C$4)*('Data - retirements'!$G$2:$G$10000))+SUMPRODUCT(('Data - retirements'!$A$2:$A$10000=$A$3)*('Data - retirements'!$B$2:$B$10000=$A12)*('Data - retirements'!$F$2:$F$10000=C$5)*('Data - retirements'!$G$2:$G$10000))</f>
        <v>31</v>
      </c>
      <c r="D12" s="57" cm="1">
        <f t="array" ref="D12">SUMPRODUCT(('Data - retirements'!$A$2:$A$10000=$A$3)*('Data - retirements'!$B$2:$B$10000=$A12)*('Data - retirements'!$F$2:$F$10000=D$2)*('Data - retirements'!$G$2:$G$10000))+SUMPRODUCT(('Data - retirements'!$A$2:$A$10000=$A$3)*('Data - retirements'!$B$2:$B$10000=$A12)*('Data - retirements'!$F$2:$F$10000=D$3)*('Data - retirements'!$G$2:$G$10000))+SUMPRODUCT(('Data - retirements'!$A$2:$A$10000=$A$3)*('Data - retirements'!$B$2:$B$10000=$A12)*('Data - retirements'!$F$2:$F$10000=D$4)*('Data - retirements'!$G$2:$G$10000))+SUMPRODUCT(('Data - retirements'!$A$2:$A$10000=$A$3)*('Data - retirements'!$B$2:$B$10000=$A12)*('Data - retirements'!$F$2:$F$10000=D$5)*('Data - retirements'!$G$2:$G$10000))</f>
        <v>0</v>
      </c>
      <c r="E12" s="61">
        <f t="shared" si="0"/>
        <v>35.799999999999997</v>
      </c>
      <c r="F12" s="61">
        <f t="shared" si="1"/>
        <v>0</v>
      </c>
      <c r="I12" s="58"/>
      <c r="J12" s="58"/>
      <c r="L12" s="58" t="s">
        <v>154</v>
      </c>
      <c r="M12" s="58">
        <v>2016</v>
      </c>
      <c r="O12" s="58"/>
      <c r="P12" s="58"/>
      <c r="Q12" s="58"/>
      <c r="R12" s="58"/>
      <c r="S12" s="58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</row>
    <row r="13" spans="1:32" ht="15" customHeight="1" x14ac:dyDescent="0.35">
      <c r="A13" s="52" t="s">
        <v>5</v>
      </c>
      <c r="B13" s="57" cm="1">
        <f t="array" ref="B13">SUMPRODUCT(('Data - headcount'!$A$2:$A$10000=$B$3)*('Data - headcount'!$B$2:$B$10000=$A13)*('Data - headcount'!$F$2:$F$10000))</f>
        <v>624</v>
      </c>
      <c r="C13" s="57" cm="1">
        <f t="array" ref="C13">SUMPRODUCT(('Data - retirements'!$A$2:$A$10000=$A$3)*('Data - retirements'!$B$2:$B$10000=$A13)*('Data - retirements'!$F$2:$F$10000=C$1)*('Data - retirements'!$G$2:$G$10000))+SUMPRODUCT(('Data - retirements'!$A$2:$A$10000=$A$3)*('Data - retirements'!$B$2:$B$10000=$A13)*('Data - retirements'!$F$2:$F$10000=C$2)*('Data - retirements'!$G$2:$G$10000))+SUMPRODUCT(('Data - retirements'!$A$2:$A$10000=$A$3)*('Data - retirements'!$B$2:$B$10000=$A13)*('Data - retirements'!$F$2:$F$10000=C$3)*('Data - retirements'!$G$2:$G$10000))+SUMPRODUCT(('Data - retirements'!$A$2:$A$10000=$A$3)*('Data - retirements'!$B$2:$B$10000=$A13)*('Data - retirements'!$F$2:$F$10000=C$4)*('Data - retirements'!$G$2:$G$10000))+SUMPRODUCT(('Data - retirements'!$A$2:$A$10000=$A$3)*('Data - retirements'!$B$2:$B$10000=$A13)*('Data - retirements'!$F$2:$F$10000=C$5)*('Data - retirements'!$G$2:$G$10000))</f>
        <v>10</v>
      </c>
      <c r="D13" s="57" cm="1">
        <f t="array" ref="D13">SUMPRODUCT(('Data - retirements'!$A$2:$A$10000=$A$3)*('Data - retirements'!$B$2:$B$10000=$A13)*('Data - retirements'!$F$2:$F$10000=D$2)*('Data - retirements'!$G$2:$G$10000))+SUMPRODUCT(('Data - retirements'!$A$2:$A$10000=$A$3)*('Data - retirements'!$B$2:$B$10000=$A13)*('Data - retirements'!$F$2:$F$10000=D$3)*('Data - retirements'!$G$2:$G$10000))+SUMPRODUCT(('Data - retirements'!$A$2:$A$10000=$A$3)*('Data - retirements'!$B$2:$B$10000=$A13)*('Data - retirements'!$F$2:$F$10000=D$4)*('Data - retirements'!$G$2:$G$10000))+SUMPRODUCT(('Data - retirements'!$A$2:$A$10000=$A$3)*('Data - retirements'!$B$2:$B$10000=$A13)*('Data - retirements'!$F$2:$F$10000=D$5)*('Data - retirements'!$G$2:$G$10000))</f>
        <v>1</v>
      </c>
      <c r="E13" s="61">
        <f t="shared" si="0"/>
        <v>16</v>
      </c>
      <c r="F13" s="61">
        <f t="shared" si="1"/>
        <v>1.6</v>
      </c>
      <c r="I13" s="58"/>
      <c r="J13" s="58"/>
      <c r="L13" s="58" t="s">
        <v>155</v>
      </c>
      <c r="M13" s="52">
        <v>2017</v>
      </c>
      <c r="O13" s="58"/>
      <c r="P13" s="58"/>
      <c r="Q13" s="58"/>
      <c r="R13" s="58"/>
      <c r="S13" s="58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</row>
    <row r="14" spans="1:32" ht="15" customHeight="1" x14ac:dyDescent="0.35">
      <c r="A14" s="52" t="s">
        <v>6</v>
      </c>
      <c r="B14" s="57" cm="1">
        <f t="array" ref="B14">SUMPRODUCT(('Data - headcount'!$A$2:$A$10000=$B$3)*('Data - headcount'!$B$2:$B$10000=$A14)*('Data - headcount'!$F$2:$F$10000))</f>
        <v>650</v>
      </c>
      <c r="C14" s="57" cm="1">
        <f t="array" ref="C14">SUMPRODUCT(('Data - retirements'!$A$2:$A$10000=$A$3)*('Data - retirements'!$B$2:$B$10000=$A14)*('Data - retirements'!$F$2:$F$10000=C$1)*('Data - retirements'!$G$2:$G$10000))+SUMPRODUCT(('Data - retirements'!$A$2:$A$10000=$A$3)*('Data - retirements'!$B$2:$B$10000=$A14)*('Data - retirements'!$F$2:$F$10000=C$2)*('Data - retirements'!$G$2:$G$10000))+SUMPRODUCT(('Data - retirements'!$A$2:$A$10000=$A$3)*('Data - retirements'!$B$2:$B$10000=$A14)*('Data - retirements'!$F$2:$F$10000=C$3)*('Data - retirements'!$G$2:$G$10000))+SUMPRODUCT(('Data - retirements'!$A$2:$A$10000=$A$3)*('Data - retirements'!$B$2:$B$10000=$A14)*('Data - retirements'!$F$2:$F$10000=C$4)*('Data - retirements'!$G$2:$G$10000))+SUMPRODUCT(('Data - retirements'!$A$2:$A$10000=$A$3)*('Data - retirements'!$B$2:$B$10000=$A14)*('Data - retirements'!$F$2:$F$10000=C$5)*('Data - retirements'!$G$2:$G$10000))</f>
        <v>17</v>
      </c>
      <c r="D14" s="57" cm="1">
        <f t="array" ref="D14">SUMPRODUCT(('Data - retirements'!$A$2:$A$10000=$A$3)*('Data - retirements'!$B$2:$B$10000=$A14)*('Data - retirements'!$F$2:$F$10000=D$2)*('Data - retirements'!$G$2:$G$10000))+SUMPRODUCT(('Data - retirements'!$A$2:$A$10000=$A$3)*('Data - retirements'!$B$2:$B$10000=$A14)*('Data - retirements'!$F$2:$F$10000=D$3)*('Data - retirements'!$G$2:$G$10000))+SUMPRODUCT(('Data - retirements'!$A$2:$A$10000=$A$3)*('Data - retirements'!$B$2:$B$10000=$A14)*('Data - retirements'!$F$2:$F$10000=D$4)*('Data - retirements'!$G$2:$G$10000))+SUMPRODUCT(('Data - retirements'!$A$2:$A$10000=$A$3)*('Data - retirements'!$B$2:$B$10000=$A14)*('Data - retirements'!$F$2:$F$10000=D$5)*('Data - retirements'!$G$2:$G$10000))</f>
        <v>1</v>
      </c>
      <c r="E14" s="61">
        <f t="shared" si="0"/>
        <v>26.2</v>
      </c>
      <c r="F14" s="61">
        <f t="shared" si="1"/>
        <v>1.5</v>
      </c>
      <c r="I14" s="58"/>
      <c r="J14" s="58"/>
      <c r="L14" s="58" t="s">
        <v>156</v>
      </c>
      <c r="M14" s="58">
        <v>2018</v>
      </c>
      <c r="O14" s="58"/>
      <c r="P14" s="58"/>
      <c r="Q14" s="58"/>
      <c r="R14" s="58"/>
      <c r="S14" s="58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</row>
    <row r="15" spans="1:32" ht="15" customHeight="1" x14ac:dyDescent="0.35">
      <c r="A15" s="52" t="s">
        <v>7</v>
      </c>
      <c r="B15" s="57" cm="1">
        <f t="array" ref="B15">SUMPRODUCT(('Data - headcount'!$A$2:$A$10000=$B$3)*('Data - headcount'!$B$2:$B$10000=$A15)*('Data - headcount'!$F$2:$F$10000))</f>
        <v>517</v>
      </c>
      <c r="C15" s="57" cm="1">
        <f t="array" ref="C15">SUMPRODUCT(('Data - retirements'!$A$2:$A$10000=$A$3)*('Data - retirements'!$B$2:$B$10000=$A15)*('Data - retirements'!$F$2:$F$10000=C$1)*('Data - retirements'!$G$2:$G$10000))+SUMPRODUCT(('Data - retirements'!$A$2:$A$10000=$A$3)*('Data - retirements'!$B$2:$B$10000=$A15)*('Data - retirements'!$F$2:$F$10000=C$2)*('Data - retirements'!$G$2:$G$10000))+SUMPRODUCT(('Data - retirements'!$A$2:$A$10000=$A$3)*('Data - retirements'!$B$2:$B$10000=$A15)*('Data - retirements'!$F$2:$F$10000=C$3)*('Data - retirements'!$G$2:$G$10000))+SUMPRODUCT(('Data - retirements'!$A$2:$A$10000=$A$3)*('Data - retirements'!$B$2:$B$10000=$A15)*('Data - retirements'!$F$2:$F$10000=C$4)*('Data - retirements'!$G$2:$G$10000))+SUMPRODUCT(('Data - retirements'!$A$2:$A$10000=$A$3)*('Data - retirements'!$B$2:$B$10000=$A15)*('Data - retirements'!$F$2:$F$10000=C$5)*('Data - retirements'!$G$2:$G$10000))</f>
        <v>9</v>
      </c>
      <c r="D15" s="57" cm="1">
        <f t="array" ref="D15">SUMPRODUCT(('Data - retirements'!$A$2:$A$10000=$A$3)*('Data - retirements'!$B$2:$B$10000=$A15)*('Data - retirements'!$F$2:$F$10000=D$2)*('Data - retirements'!$G$2:$G$10000))+SUMPRODUCT(('Data - retirements'!$A$2:$A$10000=$A$3)*('Data - retirements'!$B$2:$B$10000=$A15)*('Data - retirements'!$F$2:$F$10000=D$3)*('Data - retirements'!$G$2:$G$10000))+SUMPRODUCT(('Data - retirements'!$A$2:$A$10000=$A$3)*('Data - retirements'!$B$2:$B$10000=$A15)*('Data - retirements'!$F$2:$F$10000=D$4)*('Data - retirements'!$G$2:$G$10000))+SUMPRODUCT(('Data - retirements'!$A$2:$A$10000=$A$3)*('Data - retirements'!$B$2:$B$10000=$A15)*('Data - retirements'!$F$2:$F$10000=D$5)*('Data - retirements'!$G$2:$G$10000))</f>
        <v>0</v>
      </c>
      <c r="E15" s="61">
        <f t="shared" si="0"/>
        <v>17.399999999999999</v>
      </c>
      <c r="F15" s="61">
        <f t="shared" si="1"/>
        <v>0</v>
      </c>
      <c r="I15" s="58"/>
      <c r="J15" s="58"/>
      <c r="L15" s="58" t="s">
        <v>157</v>
      </c>
      <c r="M15" s="52">
        <v>2019</v>
      </c>
      <c r="O15" s="58"/>
      <c r="P15" s="58"/>
      <c r="Q15" s="58"/>
      <c r="R15" s="58"/>
      <c r="S15" s="58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</row>
    <row r="16" spans="1:32" ht="15" customHeight="1" x14ac:dyDescent="0.35">
      <c r="A16" s="52" t="s">
        <v>8</v>
      </c>
      <c r="B16" s="57" cm="1">
        <f t="array" ref="B16">SUMPRODUCT(('Data - headcount'!$A$2:$A$10000=$B$3)*('Data - headcount'!$B$2:$B$10000=$A16)*('Data - headcount'!$F$2:$F$10000))</f>
        <v>676</v>
      </c>
      <c r="C16" s="57" cm="1">
        <f t="array" ref="C16">SUMPRODUCT(('Data - retirements'!$A$2:$A$10000=$A$3)*('Data - retirements'!$B$2:$B$10000=$A16)*('Data - retirements'!$F$2:$F$10000=C$1)*('Data - retirements'!$G$2:$G$10000))+SUMPRODUCT(('Data - retirements'!$A$2:$A$10000=$A$3)*('Data - retirements'!$B$2:$B$10000=$A16)*('Data - retirements'!$F$2:$F$10000=C$2)*('Data - retirements'!$G$2:$G$10000))+SUMPRODUCT(('Data - retirements'!$A$2:$A$10000=$A$3)*('Data - retirements'!$B$2:$B$10000=$A16)*('Data - retirements'!$F$2:$F$10000=C$3)*('Data - retirements'!$G$2:$G$10000))+SUMPRODUCT(('Data - retirements'!$A$2:$A$10000=$A$3)*('Data - retirements'!$B$2:$B$10000=$A16)*('Data - retirements'!$F$2:$F$10000=C$4)*('Data - retirements'!$G$2:$G$10000))+SUMPRODUCT(('Data - retirements'!$A$2:$A$10000=$A$3)*('Data - retirements'!$B$2:$B$10000=$A16)*('Data - retirements'!$F$2:$F$10000=C$5)*('Data - retirements'!$G$2:$G$10000))</f>
        <v>16</v>
      </c>
      <c r="D16" s="57" cm="1">
        <f t="array" ref="D16">SUMPRODUCT(('Data - retirements'!$A$2:$A$10000=$A$3)*('Data - retirements'!$B$2:$B$10000=$A16)*('Data - retirements'!$F$2:$F$10000=D$2)*('Data - retirements'!$G$2:$G$10000))+SUMPRODUCT(('Data - retirements'!$A$2:$A$10000=$A$3)*('Data - retirements'!$B$2:$B$10000=$A16)*('Data - retirements'!$F$2:$F$10000=D$3)*('Data - retirements'!$G$2:$G$10000))+SUMPRODUCT(('Data - retirements'!$A$2:$A$10000=$A$3)*('Data - retirements'!$B$2:$B$10000=$A16)*('Data - retirements'!$F$2:$F$10000=D$4)*('Data - retirements'!$G$2:$G$10000))+SUMPRODUCT(('Data - retirements'!$A$2:$A$10000=$A$3)*('Data - retirements'!$B$2:$B$10000=$A16)*('Data - retirements'!$F$2:$F$10000=D$5)*('Data - retirements'!$G$2:$G$10000))</f>
        <v>2</v>
      </c>
      <c r="E16" s="61">
        <f t="shared" si="0"/>
        <v>23.7</v>
      </c>
      <c r="F16" s="61">
        <f t="shared" si="1"/>
        <v>3</v>
      </c>
      <c r="I16" s="58"/>
      <c r="J16" s="58"/>
      <c r="L16" s="58" t="s">
        <v>158</v>
      </c>
      <c r="M16" s="58">
        <v>2020</v>
      </c>
      <c r="O16" s="58"/>
      <c r="P16" s="58"/>
      <c r="Q16" s="58"/>
      <c r="R16" s="58"/>
      <c r="S16" s="58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</row>
    <row r="17" spans="1:31" ht="15" customHeight="1" x14ac:dyDescent="0.35">
      <c r="A17" s="57" t="s">
        <v>9</v>
      </c>
      <c r="B17" s="57" cm="1">
        <f t="array" ref="B17">SUMPRODUCT(('Data - headcount'!$A$2:$A$10000=$B$3)*('Data - headcount'!$B$2:$B$10000=$A17)*('Data - headcount'!$F$2:$F$10000))</f>
        <v>829</v>
      </c>
      <c r="C17" s="57" cm="1">
        <f t="array" ref="C17">SUMPRODUCT(('Data - retirements'!$A$2:$A$10000=$A$3)*('Data - retirements'!$B$2:$B$10000=$A17)*('Data - retirements'!$F$2:$F$10000=C$1)*('Data - retirements'!$G$2:$G$10000))+SUMPRODUCT(('Data - retirements'!$A$2:$A$10000=$A$3)*('Data - retirements'!$B$2:$B$10000=$A17)*('Data - retirements'!$F$2:$F$10000=C$2)*('Data - retirements'!$G$2:$G$10000))+SUMPRODUCT(('Data - retirements'!$A$2:$A$10000=$A$3)*('Data - retirements'!$B$2:$B$10000=$A17)*('Data - retirements'!$F$2:$F$10000=C$3)*('Data - retirements'!$G$2:$G$10000))+SUMPRODUCT(('Data - retirements'!$A$2:$A$10000=$A$3)*('Data - retirements'!$B$2:$B$10000=$A17)*('Data - retirements'!$F$2:$F$10000=C$4)*('Data - retirements'!$G$2:$G$10000))+SUMPRODUCT(('Data - retirements'!$A$2:$A$10000=$A$3)*('Data - retirements'!$B$2:$B$10000=$A17)*('Data - retirements'!$F$2:$F$10000=C$5)*('Data - retirements'!$G$2:$G$10000))</f>
        <v>28</v>
      </c>
      <c r="D17" s="57" cm="1">
        <f t="array" ref="D17">SUMPRODUCT(('Data - retirements'!$A$2:$A$10000=$A$3)*('Data - retirements'!$B$2:$B$10000=$A17)*('Data - retirements'!$F$2:$F$10000=D$2)*('Data - retirements'!$G$2:$G$10000))+SUMPRODUCT(('Data - retirements'!$A$2:$A$10000=$A$3)*('Data - retirements'!$B$2:$B$10000=$A17)*('Data - retirements'!$F$2:$F$10000=D$3)*('Data - retirements'!$G$2:$G$10000))+SUMPRODUCT(('Data - retirements'!$A$2:$A$10000=$A$3)*('Data - retirements'!$B$2:$B$10000=$A17)*('Data - retirements'!$F$2:$F$10000=D$4)*('Data - retirements'!$G$2:$G$10000))+SUMPRODUCT(('Data - retirements'!$A$2:$A$10000=$A$3)*('Data - retirements'!$B$2:$B$10000=$A17)*('Data - retirements'!$F$2:$F$10000=D$5)*('Data - retirements'!$G$2:$G$10000))</f>
        <v>1</v>
      </c>
      <c r="E17" s="61">
        <f t="shared" si="0"/>
        <v>33.799999999999997</v>
      </c>
      <c r="F17" s="61">
        <f t="shared" si="1"/>
        <v>1.2</v>
      </c>
      <c r="I17" s="58"/>
      <c r="J17" s="58"/>
      <c r="L17" s="58" t="s">
        <v>159</v>
      </c>
      <c r="M17" s="52">
        <v>2021</v>
      </c>
      <c r="O17" s="58"/>
      <c r="P17" s="58"/>
      <c r="Q17" s="58"/>
      <c r="R17" s="58"/>
      <c r="S17" s="58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</row>
    <row r="18" spans="1:31" ht="15" customHeight="1" x14ac:dyDescent="0.35">
      <c r="A18" s="57" t="s">
        <v>10</v>
      </c>
      <c r="B18" s="57" cm="1">
        <f t="array" ref="B18">SUMPRODUCT(('Data - headcount'!$A$2:$A$10000=$B$3)*('Data - headcount'!$B$2:$B$10000=$A18)*('Data - headcount'!$F$2:$F$10000))</f>
        <v>574</v>
      </c>
      <c r="C18" s="57" cm="1">
        <f t="array" ref="C18">SUMPRODUCT(('Data - retirements'!$A$2:$A$10000=$A$3)*('Data - retirements'!$B$2:$B$10000=$A18)*('Data - retirements'!$F$2:$F$10000=C$1)*('Data - retirements'!$G$2:$G$10000))+SUMPRODUCT(('Data - retirements'!$A$2:$A$10000=$A$3)*('Data - retirements'!$B$2:$B$10000=$A18)*('Data - retirements'!$F$2:$F$10000=C$2)*('Data - retirements'!$G$2:$G$10000))+SUMPRODUCT(('Data - retirements'!$A$2:$A$10000=$A$3)*('Data - retirements'!$B$2:$B$10000=$A18)*('Data - retirements'!$F$2:$F$10000=C$3)*('Data - retirements'!$G$2:$G$10000))+SUMPRODUCT(('Data - retirements'!$A$2:$A$10000=$A$3)*('Data - retirements'!$B$2:$B$10000=$A18)*('Data - retirements'!$F$2:$F$10000=C$4)*('Data - retirements'!$G$2:$G$10000))+SUMPRODUCT(('Data - retirements'!$A$2:$A$10000=$A$3)*('Data - retirements'!$B$2:$B$10000=$A18)*('Data - retirements'!$F$2:$F$10000=C$5)*('Data - retirements'!$G$2:$G$10000))</f>
        <v>16</v>
      </c>
      <c r="D18" s="57" cm="1">
        <f t="array" ref="D18">SUMPRODUCT(('Data - retirements'!$A$2:$A$10000=$A$3)*('Data - retirements'!$B$2:$B$10000=$A18)*('Data - retirements'!$F$2:$F$10000=D$2)*('Data - retirements'!$G$2:$G$10000))+SUMPRODUCT(('Data - retirements'!$A$2:$A$10000=$A$3)*('Data - retirements'!$B$2:$B$10000=$A18)*('Data - retirements'!$F$2:$F$10000=D$3)*('Data - retirements'!$G$2:$G$10000))+SUMPRODUCT(('Data - retirements'!$A$2:$A$10000=$A$3)*('Data - retirements'!$B$2:$B$10000=$A18)*('Data - retirements'!$F$2:$F$10000=D$4)*('Data - retirements'!$G$2:$G$10000))+SUMPRODUCT(('Data - retirements'!$A$2:$A$10000=$A$3)*('Data - retirements'!$B$2:$B$10000=$A18)*('Data - retirements'!$F$2:$F$10000=D$5)*('Data - retirements'!$G$2:$G$10000))</f>
        <v>2</v>
      </c>
      <c r="E18" s="61">
        <f t="shared" si="0"/>
        <v>27.9</v>
      </c>
      <c r="F18" s="61">
        <f t="shared" si="1"/>
        <v>3.5</v>
      </c>
      <c r="I18" s="58"/>
      <c r="J18" s="58"/>
      <c r="L18" s="58" t="s">
        <v>160</v>
      </c>
      <c r="M18" s="58">
        <v>2022</v>
      </c>
      <c r="O18" s="58"/>
      <c r="P18" s="58"/>
      <c r="Q18" s="58"/>
      <c r="R18" s="58"/>
      <c r="S18" s="58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</row>
    <row r="19" spans="1:31" ht="15" customHeight="1" x14ac:dyDescent="0.35">
      <c r="A19" s="52" t="s">
        <v>11</v>
      </c>
      <c r="B19" s="57" cm="1">
        <f t="array" ref="B19">SUMPRODUCT(('Data - headcount'!$A$2:$A$10000=$B$3)*('Data - headcount'!$B$2:$B$10000=$A19)*('Data - headcount'!$F$2:$F$10000))</f>
        <v>664</v>
      </c>
      <c r="C19" s="57" cm="1">
        <f t="array" ref="C19">SUMPRODUCT(('Data - retirements'!$A$2:$A$10000=$A$3)*('Data - retirements'!$B$2:$B$10000=$A19)*('Data - retirements'!$F$2:$F$10000=C$1)*('Data - retirements'!$G$2:$G$10000))+SUMPRODUCT(('Data - retirements'!$A$2:$A$10000=$A$3)*('Data - retirements'!$B$2:$B$10000=$A19)*('Data - retirements'!$F$2:$F$10000=C$2)*('Data - retirements'!$G$2:$G$10000))+SUMPRODUCT(('Data - retirements'!$A$2:$A$10000=$A$3)*('Data - retirements'!$B$2:$B$10000=$A19)*('Data - retirements'!$F$2:$F$10000=C$3)*('Data - retirements'!$G$2:$G$10000))+SUMPRODUCT(('Data - retirements'!$A$2:$A$10000=$A$3)*('Data - retirements'!$B$2:$B$10000=$A19)*('Data - retirements'!$F$2:$F$10000=C$4)*('Data - retirements'!$G$2:$G$10000))+SUMPRODUCT(('Data - retirements'!$A$2:$A$10000=$A$3)*('Data - retirements'!$B$2:$B$10000=$A19)*('Data - retirements'!$F$2:$F$10000=C$5)*('Data - retirements'!$G$2:$G$10000))</f>
        <v>21</v>
      </c>
      <c r="D19" s="57" cm="1">
        <f t="array" ref="D19">SUMPRODUCT(('Data - retirements'!$A$2:$A$10000=$A$3)*('Data - retirements'!$B$2:$B$10000=$A19)*('Data - retirements'!$F$2:$F$10000=D$2)*('Data - retirements'!$G$2:$G$10000))+SUMPRODUCT(('Data - retirements'!$A$2:$A$10000=$A$3)*('Data - retirements'!$B$2:$B$10000=$A19)*('Data - retirements'!$F$2:$F$10000=D$3)*('Data - retirements'!$G$2:$G$10000))+SUMPRODUCT(('Data - retirements'!$A$2:$A$10000=$A$3)*('Data - retirements'!$B$2:$B$10000=$A19)*('Data - retirements'!$F$2:$F$10000=D$4)*('Data - retirements'!$G$2:$G$10000))+SUMPRODUCT(('Data - retirements'!$A$2:$A$10000=$A$3)*('Data - retirements'!$B$2:$B$10000=$A19)*('Data - retirements'!$F$2:$F$10000=D$5)*('Data - retirements'!$G$2:$G$10000))</f>
        <v>1</v>
      </c>
      <c r="E19" s="61">
        <f t="shared" si="0"/>
        <v>31.6</v>
      </c>
      <c r="F19" s="61">
        <f t="shared" si="1"/>
        <v>1.5</v>
      </c>
      <c r="I19" s="58"/>
      <c r="J19" s="58"/>
      <c r="L19" s="58"/>
      <c r="M19" s="58"/>
      <c r="O19" s="58"/>
      <c r="P19" s="58"/>
      <c r="Q19" s="58"/>
      <c r="R19" s="58"/>
      <c r="S19" s="58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</row>
    <row r="20" spans="1:31" ht="15" customHeight="1" x14ac:dyDescent="0.35">
      <c r="A20" s="52" t="s">
        <v>12</v>
      </c>
      <c r="B20" s="57" cm="1">
        <f t="array" ref="B20">SUMPRODUCT(('Data - headcount'!$A$2:$A$10000=$B$3)*('Data - headcount'!$B$2:$B$10000=$A20)*('Data - headcount'!$F$2:$F$10000))</f>
        <v>684</v>
      </c>
      <c r="C20" s="57" cm="1">
        <f t="array" ref="C20">SUMPRODUCT(('Data - retirements'!$A$2:$A$10000=$A$3)*('Data - retirements'!$B$2:$B$10000=$A20)*('Data - retirements'!$F$2:$F$10000=C$1)*('Data - retirements'!$G$2:$G$10000))+SUMPRODUCT(('Data - retirements'!$A$2:$A$10000=$A$3)*('Data - retirements'!$B$2:$B$10000=$A20)*('Data - retirements'!$F$2:$F$10000=C$2)*('Data - retirements'!$G$2:$G$10000))+SUMPRODUCT(('Data - retirements'!$A$2:$A$10000=$A$3)*('Data - retirements'!$B$2:$B$10000=$A20)*('Data - retirements'!$F$2:$F$10000=C$3)*('Data - retirements'!$G$2:$G$10000))+SUMPRODUCT(('Data - retirements'!$A$2:$A$10000=$A$3)*('Data - retirements'!$B$2:$B$10000=$A20)*('Data - retirements'!$F$2:$F$10000=C$4)*('Data - retirements'!$G$2:$G$10000))+SUMPRODUCT(('Data - retirements'!$A$2:$A$10000=$A$3)*('Data - retirements'!$B$2:$B$10000=$A20)*('Data - retirements'!$F$2:$F$10000=C$5)*('Data - retirements'!$G$2:$G$10000))</f>
        <v>19</v>
      </c>
      <c r="D20" s="57" cm="1">
        <f t="array" ref="D20">SUMPRODUCT(('Data - retirements'!$A$2:$A$10000=$A$3)*('Data - retirements'!$B$2:$B$10000=$A20)*('Data - retirements'!$F$2:$F$10000=D$2)*('Data - retirements'!$G$2:$G$10000))+SUMPRODUCT(('Data - retirements'!$A$2:$A$10000=$A$3)*('Data - retirements'!$B$2:$B$10000=$A20)*('Data - retirements'!$F$2:$F$10000=D$3)*('Data - retirements'!$G$2:$G$10000))+SUMPRODUCT(('Data - retirements'!$A$2:$A$10000=$A$3)*('Data - retirements'!$B$2:$B$10000=$A20)*('Data - retirements'!$F$2:$F$10000=D$4)*('Data - retirements'!$G$2:$G$10000))+SUMPRODUCT(('Data - retirements'!$A$2:$A$10000=$A$3)*('Data - retirements'!$B$2:$B$10000=$A20)*('Data - retirements'!$F$2:$F$10000=D$5)*('Data - retirements'!$G$2:$G$10000))</f>
        <v>0</v>
      </c>
      <c r="E20" s="61">
        <f t="shared" si="0"/>
        <v>27.8</v>
      </c>
      <c r="F20" s="61">
        <f t="shared" si="1"/>
        <v>0</v>
      </c>
      <c r="I20" s="58"/>
      <c r="J20" s="58"/>
      <c r="L20" s="58"/>
      <c r="M20" s="58"/>
      <c r="O20" s="58"/>
      <c r="P20" s="58"/>
      <c r="Q20" s="58"/>
      <c r="R20" s="58"/>
      <c r="S20" s="58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</row>
    <row r="21" spans="1:31" ht="15" customHeight="1" x14ac:dyDescent="0.35">
      <c r="A21" s="52" t="s">
        <v>13</v>
      </c>
      <c r="B21" s="57" cm="1">
        <f t="array" ref="B21">SUMPRODUCT(('Data - headcount'!$A$2:$A$10000=$B$3)*('Data - headcount'!$B$2:$B$10000=$A21)*('Data - headcount'!$F$2:$F$10000))</f>
        <v>926</v>
      </c>
      <c r="C21" s="57" cm="1">
        <f t="array" ref="C21">SUMPRODUCT(('Data - retirements'!$A$2:$A$10000=$A$3)*('Data - retirements'!$B$2:$B$10000=$A21)*('Data - retirements'!$F$2:$F$10000=C$1)*('Data - retirements'!$G$2:$G$10000))+SUMPRODUCT(('Data - retirements'!$A$2:$A$10000=$A$3)*('Data - retirements'!$B$2:$B$10000=$A21)*('Data - retirements'!$F$2:$F$10000=C$2)*('Data - retirements'!$G$2:$G$10000))+SUMPRODUCT(('Data - retirements'!$A$2:$A$10000=$A$3)*('Data - retirements'!$B$2:$B$10000=$A21)*('Data - retirements'!$F$2:$F$10000=C$3)*('Data - retirements'!$G$2:$G$10000))+SUMPRODUCT(('Data - retirements'!$A$2:$A$10000=$A$3)*('Data - retirements'!$B$2:$B$10000=$A21)*('Data - retirements'!$F$2:$F$10000=C$4)*('Data - retirements'!$G$2:$G$10000))+SUMPRODUCT(('Data - retirements'!$A$2:$A$10000=$A$3)*('Data - retirements'!$B$2:$B$10000=$A21)*('Data - retirements'!$F$2:$F$10000=C$5)*('Data - retirements'!$G$2:$G$10000))</f>
        <v>35</v>
      </c>
      <c r="D21" s="57" cm="1">
        <f t="array" ref="D21">SUMPRODUCT(('Data - retirements'!$A$2:$A$10000=$A$3)*('Data - retirements'!$B$2:$B$10000=$A21)*('Data - retirements'!$F$2:$F$10000=D$2)*('Data - retirements'!$G$2:$G$10000))+SUMPRODUCT(('Data - retirements'!$A$2:$A$10000=$A$3)*('Data - retirements'!$B$2:$B$10000=$A21)*('Data - retirements'!$F$2:$F$10000=D$3)*('Data - retirements'!$G$2:$G$10000))+SUMPRODUCT(('Data - retirements'!$A$2:$A$10000=$A$3)*('Data - retirements'!$B$2:$B$10000=$A21)*('Data - retirements'!$F$2:$F$10000=D$4)*('Data - retirements'!$G$2:$G$10000))+SUMPRODUCT(('Data - retirements'!$A$2:$A$10000=$A$3)*('Data - retirements'!$B$2:$B$10000=$A21)*('Data - retirements'!$F$2:$F$10000=D$5)*('Data - retirements'!$G$2:$G$10000))</f>
        <v>2</v>
      </c>
      <c r="E21" s="61">
        <f t="shared" si="0"/>
        <v>37.799999999999997</v>
      </c>
      <c r="F21" s="61">
        <f t="shared" si="1"/>
        <v>2.2000000000000002</v>
      </c>
      <c r="I21" s="58"/>
      <c r="J21" s="58"/>
      <c r="L21" s="58"/>
      <c r="M21" s="58"/>
      <c r="O21" s="58"/>
      <c r="P21" s="58"/>
      <c r="Q21" s="58"/>
      <c r="R21" s="58"/>
      <c r="S21" s="58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</row>
    <row r="22" spans="1:31" ht="15" customHeight="1" x14ac:dyDescent="0.35">
      <c r="A22" s="52" t="s">
        <v>14</v>
      </c>
      <c r="B22" s="57" cm="1">
        <f t="array" ref="B22">SUMPRODUCT(('Data - headcount'!$A$2:$A$10000=$B$3)*('Data - headcount'!$B$2:$B$10000=$A22)*('Data - headcount'!$F$2:$F$10000))</f>
        <v>2102</v>
      </c>
      <c r="C22" s="57" cm="1">
        <f t="array" ref="C22">SUMPRODUCT(('Data - retirements'!$A$2:$A$10000=$A$3)*('Data - retirements'!$B$2:$B$10000=$A22)*('Data - retirements'!$F$2:$F$10000=C$1)*('Data - retirements'!$G$2:$G$10000))+SUMPRODUCT(('Data - retirements'!$A$2:$A$10000=$A$3)*('Data - retirements'!$B$2:$B$10000=$A22)*('Data - retirements'!$F$2:$F$10000=C$2)*('Data - retirements'!$G$2:$G$10000))+SUMPRODUCT(('Data - retirements'!$A$2:$A$10000=$A$3)*('Data - retirements'!$B$2:$B$10000=$A22)*('Data - retirements'!$F$2:$F$10000=C$3)*('Data - retirements'!$G$2:$G$10000))+SUMPRODUCT(('Data - retirements'!$A$2:$A$10000=$A$3)*('Data - retirements'!$B$2:$B$10000=$A22)*('Data - retirements'!$F$2:$F$10000=C$4)*('Data - retirements'!$G$2:$G$10000))+SUMPRODUCT(('Data - retirements'!$A$2:$A$10000=$A$3)*('Data - retirements'!$B$2:$B$10000=$A22)*('Data - retirements'!$F$2:$F$10000=C$5)*('Data - retirements'!$G$2:$G$10000))</f>
        <v>43</v>
      </c>
      <c r="D22" s="57" cm="1">
        <f t="array" ref="D22">SUMPRODUCT(('Data - retirements'!$A$2:$A$10000=$A$3)*('Data - retirements'!$B$2:$B$10000=$A22)*('Data - retirements'!$F$2:$F$10000=D$2)*('Data - retirements'!$G$2:$G$10000))+SUMPRODUCT(('Data - retirements'!$A$2:$A$10000=$A$3)*('Data - retirements'!$B$2:$B$10000=$A22)*('Data - retirements'!$F$2:$F$10000=D$3)*('Data - retirements'!$G$2:$G$10000))+SUMPRODUCT(('Data - retirements'!$A$2:$A$10000=$A$3)*('Data - retirements'!$B$2:$B$10000=$A22)*('Data - retirements'!$F$2:$F$10000=D$4)*('Data - retirements'!$G$2:$G$10000))+SUMPRODUCT(('Data - retirements'!$A$2:$A$10000=$A$3)*('Data - retirements'!$B$2:$B$10000=$A22)*('Data - retirements'!$F$2:$F$10000=D$5)*('Data - retirements'!$G$2:$G$10000))</f>
        <v>1</v>
      </c>
      <c r="E22" s="61">
        <f t="shared" si="0"/>
        <v>20.5</v>
      </c>
      <c r="F22" s="61">
        <f t="shared" si="1"/>
        <v>0.5</v>
      </c>
      <c r="I22" s="58"/>
      <c r="J22" s="58"/>
      <c r="L22" s="58"/>
      <c r="M22" s="58"/>
      <c r="O22" s="58"/>
      <c r="P22" s="58"/>
      <c r="Q22" s="58"/>
      <c r="R22" s="58"/>
      <c r="S22" s="58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</row>
    <row r="23" spans="1:31" ht="15" customHeight="1" x14ac:dyDescent="0.35">
      <c r="A23" s="52" t="s">
        <v>63</v>
      </c>
      <c r="B23" s="57" cm="1">
        <f t="array" ref="B23">SUMPRODUCT(('Data - headcount'!$A$2:$A$10000=$B$3)*('Data - headcount'!$B$2:$B$10000=$A23)*('Data - headcount'!$F$2:$F$10000))</f>
        <v>1334</v>
      </c>
      <c r="C23" s="57" cm="1">
        <f t="array" ref="C23">SUMPRODUCT(('Data - retirements'!$A$2:$A$10000=$A$3)*('Data - retirements'!$B$2:$B$10000=$A23)*('Data - retirements'!$F$2:$F$10000=C$1)*('Data - retirements'!$G$2:$G$10000))+SUMPRODUCT(('Data - retirements'!$A$2:$A$10000=$A$3)*('Data - retirements'!$B$2:$B$10000=$A23)*('Data - retirements'!$F$2:$F$10000=C$2)*('Data - retirements'!$G$2:$G$10000))+SUMPRODUCT(('Data - retirements'!$A$2:$A$10000=$A$3)*('Data - retirements'!$B$2:$B$10000=$A23)*('Data - retirements'!$F$2:$F$10000=C$3)*('Data - retirements'!$G$2:$G$10000))+SUMPRODUCT(('Data - retirements'!$A$2:$A$10000=$A$3)*('Data - retirements'!$B$2:$B$10000=$A23)*('Data - retirements'!$F$2:$F$10000=C$4)*('Data - retirements'!$G$2:$G$10000))+SUMPRODUCT(('Data - retirements'!$A$2:$A$10000=$A$3)*('Data - retirements'!$B$2:$B$10000=$A23)*('Data - retirements'!$F$2:$F$10000=C$5)*('Data - retirements'!$G$2:$G$10000))</f>
        <v>48</v>
      </c>
      <c r="D23" s="57" cm="1">
        <f t="array" ref="D23">SUMPRODUCT(('Data - retirements'!$A$2:$A$10000=$A$3)*('Data - retirements'!$B$2:$B$10000=$A23)*('Data - retirements'!$F$2:$F$10000=D$2)*('Data - retirements'!$G$2:$G$10000))+SUMPRODUCT(('Data - retirements'!$A$2:$A$10000=$A$3)*('Data - retirements'!$B$2:$B$10000=$A23)*('Data - retirements'!$F$2:$F$10000=D$3)*('Data - retirements'!$G$2:$G$10000))+SUMPRODUCT(('Data - retirements'!$A$2:$A$10000=$A$3)*('Data - retirements'!$B$2:$B$10000=$A23)*('Data - retirements'!$F$2:$F$10000=D$4)*('Data - retirements'!$G$2:$G$10000))+SUMPRODUCT(('Data - retirements'!$A$2:$A$10000=$A$3)*('Data - retirements'!$B$2:$B$10000=$A23)*('Data - retirements'!$F$2:$F$10000=D$5)*('Data - retirements'!$G$2:$G$10000))</f>
        <v>2</v>
      </c>
      <c r="E23" s="61">
        <f t="shared" si="0"/>
        <v>36</v>
      </c>
      <c r="F23" s="61">
        <f t="shared" si="1"/>
        <v>1.5</v>
      </c>
      <c r="I23" s="58"/>
      <c r="J23" s="58"/>
      <c r="L23" s="58"/>
      <c r="M23" s="58"/>
      <c r="O23" s="58"/>
      <c r="P23" s="58"/>
      <c r="Q23" s="58"/>
      <c r="R23" s="58"/>
      <c r="S23" s="58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</row>
    <row r="24" spans="1:31" ht="15" customHeight="1" x14ac:dyDescent="0.35">
      <c r="A24" s="52" t="s">
        <v>15</v>
      </c>
      <c r="B24" s="57" cm="1">
        <f t="array" ref="B24">SUMPRODUCT(('Data - headcount'!$A$2:$A$10000=$B$3)*('Data - headcount'!$B$2:$B$10000=$A24)*('Data - headcount'!$F$2:$F$10000))</f>
        <v>603</v>
      </c>
      <c r="C24" s="57" cm="1">
        <f t="array" ref="C24">SUMPRODUCT(('Data - retirements'!$A$2:$A$10000=$A$3)*('Data - retirements'!$B$2:$B$10000=$A24)*('Data - retirements'!$F$2:$F$10000=C$1)*('Data - retirements'!$G$2:$G$10000))+SUMPRODUCT(('Data - retirements'!$A$2:$A$10000=$A$3)*('Data - retirements'!$B$2:$B$10000=$A24)*('Data - retirements'!$F$2:$F$10000=C$2)*('Data - retirements'!$G$2:$G$10000))+SUMPRODUCT(('Data - retirements'!$A$2:$A$10000=$A$3)*('Data - retirements'!$B$2:$B$10000=$A24)*('Data - retirements'!$F$2:$F$10000=C$3)*('Data - retirements'!$G$2:$G$10000))+SUMPRODUCT(('Data - retirements'!$A$2:$A$10000=$A$3)*('Data - retirements'!$B$2:$B$10000=$A24)*('Data - retirements'!$F$2:$F$10000=C$4)*('Data - retirements'!$G$2:$G$10000))+SUMPRODUCT(('Data - retirements'!$A$2:$A$10000=$A$3)*('Data - retirements'!$B$2:$B$10000=$A24)*('Data - retirements'!$F$2:$F$10000=C$5)*('Data - retirements'!$G$2:$G$10000))</f>
        <v>23</v>
      </c>
      <c r="D24" s="57" cm="1">
        <f t="array" ref="D24">SUMPRODUCT(('Data - retirements'!$A$2:$A$10000=$A$3)*('Data - retirements'!$B$2:$B$10000=$A24)*('Data - retirements'!$F$2:$F$10000=D$2)*('Data - retirements'!$G$2:$G$10000))+SUMPRODUCT(('Data - retirements'!$A$2:$A$10000=$A$3)*('Data - retirements'!$B$2:$B$10000=$A24)*('Data - retirements'!$F$2:$F$10000=D$3)*('Data - retirements'!$G$2:$G$10000))+SUMPRODUCT(('Data - retirements'!$A$2:$A$10000=$A$3)*('Data - retirements'!$B$2:$B$10000=$A24)*('Data - retirements'!$F$2:$F$10000=D$4)*('Data - retirements'!$G$2:$G$10000))+SUMPRODUCT(('Data - retirements'!$A$2:$A$10000=$A$3)*('Data - retirements'!$B$2:$B$10000=$A24)*('Data - retirements'!$F$2:$F$10000=D$5)*('Data - retirements'!$G$2:$G$10000))</f>
        <v>0</v>
      </c>
      <c r="E24" s="61">
        <f t="shared" si="0"/>
        <v>38.1</v>
      </c>
      <c r="F24" s="61">
        <f t="shared" si="1"/>
        <v>0</v>
      </c>
      <c r="I24" s="58"/>
      <c r="J24" s="58"/>
      <c r="L24" s="58"/>
      <c r="M24" s="58"/>
      <c r="O24" s="58"/>
      <c r="P24" s="58"/>
      <c r="Q24" s="58"/>
      <c r="R24" s="58"/>
      <c r="S24" s="58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</row>
    <row r="25" spans="1:31" ht="15" customHeight="1" x14ac:dyDescent="0.35">
      <c r="A25" s="52" t="s">
        <v>16</v>
      </c>
      <c r="B25" s="57" cm="1">
        <f t="array" ref="B25">SUMPRODUCT(('Data - headcount'!$A$2:$A$10000=$B$3)*('Data - headcount'!$B$2:$B$10000=$A25)*('Data - headcount'!$F$2:$F$10000))</f>
        <v>774</v>
      </c>
      <c r="C25" s="57" cm="1">
        <f t="array" ref="C25">SUMPRODUCT(('Data - retirements'!$A$2:$A$10000=$A$3)*('Data - retirements'!$B$2:$B$10000=$A25)*('Data - retirements'!$F$2:$F$10000=C$1)*('Data - retirements'!$G$2:$G$10000))+SUMPRODUCT(('Data - retirements'!$A$2:$A$10000=$A$3)*('Data - retirements'!$B$2:$B$10000=$A25)*('Data - retirements'!$F$2:$F$10000=C$2)*('Data - retirements'!$G$2:$G$10000))+SUMPRODUCT(('Data - retirements'!$A$2:$A$10000=$A$3)*('Data - retirements'!$B$2:$B$10000=$A25)*('Data - retirements'!$F$2:$F$10000=C$3)*('Data - retirements'!$G$2:$G$10000))+SUMPRODUCT(('Data - retirements'!$A$2:$A$10000=$A$3)*('Data - retirements'!$B$2:$B$10000=$A25)*('Data - retirements'!$F$2:$F$10000=C$4)*('Data - retirements'!$G$2:$G$10000))+SUMPRODUCT(('Data - retirements'!$A$2:$A$10000=$A$3)*('Data - retirements'!$B$2:$B$10000=$A25)*('Data - retirements'!$F$2:$F$10000=C$5)*('Data - retirements'!$G$2:$G$10000))</f>
        <v>18</v>
      </c>
      <c r="D25" s="57" cm="1">
        <f t="array" ref="D25">SUMPRODUCT(('Data - retirements'!$A$2:$A$10000=$A$3)*('Data - retirements'!$B$2:$B$10000=$A25)*('Data - retirements'!$F$2:$F$10000=D$2)*('Data - retirements'!$G$2:$G$10000))+SUMPRODUCT(('Data - retirements'!$A$2:$A$10000=$A$3)*('Data - retirements'!$B$2:$B$10000=$A25)*('Data - retirements'!$F$2:$F$10000=D$3)*('Data - retirements'!$G$2:$G$10000))+SUMPRODUCT(('Data - retirements'!$A$2:$A$10000=$A$3)*('Data - retirements'!$B$2:$B$10000=$A25)*('Data - retirements'!$F$2:$F$10000=D$4)*('Data - retirements'!$G$2:$G$10000))+SUMPRODUCT(('Data - retirements'!$A$2:$A$10000=$A$3)*('Data - retirements'!$B$2:$B$10000=$A25)*('Data - retirements'!$F$2:$F$10000=D$5)*('Data - retirements'!$G$2:$G$10000))</f>
        <v>0</v>
      </c>
      <c r="E25" s="61">
        <f t="shared" si="0"/>
        <v>23.3</v>
      </c>
      <c r="F25" s="61">
        <f t="shared" si="1"/>
        <v>0</v>
      </c>
      <c r="I25" s="58"/>
      <c r="J25" s="58"/>
      <c r="L25" s="58"/>
      <c r="M25" s="58"/>
      <c r="O25" s="58"/>
      <c r="P25" s="58"/>
      <c r="Q25" s="58"/>
      <c r="R25" s="58"/>
      <c r="S25" s="58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</row>
    <row r="26" spans="1:31" ht="15" customHeight="1" x14ac:dyDescent="0.35">
      <c r="A26" s="52" t="s">
        <v>17</v>
      </c>
      <c r="B26" s="57" cm="1">
        <f t="array" ref="B26">SUMPRODUCT(('Data - headcount'!$A$2:$A$10000=$B$3)*('Data - headcount'!$B$2:$B$10000=$A26)*('Data - headcount'!$F$2:$F$10000))</f>
        <v>1520</v>
      </c>
      <c r="C26" s="57" cm="1">
        <f t="array" ref="C26">SUMPRODUCT(('Data - retirements'!$A$2:$A$10000=$A$3)*('Data - retirements'!$B$2:$B$10000=$A26)*('Data - retirements'!$F$2:$F$10000=C$1)*('Data - retirements'!$G$2:$G$10000))+SUMPRODUCT(('Data - retirements'!$A$2:$A$10000=$A$3)*('Data - retirements'!$B$2:$B$10000=$A26)*('Data - retirements'!$F$2:$F$10000=C$2)*('Data - retirements'!$G$2:$G$10000))+SUMPRODUCT(('Data - retirements'!$A$2:$A$10000=$A$3)*('Data - retirements'!$B$2:$B$10000=$A26)*('Data - retirements'!$F$2:$F$10000=C$3)*('Data - retirements'!$G$2:$G$10000))+SUMPRODUCT(('Data - retirements'!$A$2:$A$10000=$A$3)*('Data - retirements'!$B$2:$B$10000=$A26)*('Data - retirements'!$F$2:$F$10000=C$4)*('Data - retirements'!$G$2:$G$10000))+SUMPRODUCT(('Data - retirements'!$A$2:$A$10000=$A$3)*('Data - retirements'!$B$2:$B$10000=$A26)*('Data - retirements'!$F$2:$F$10000=C$5)*('Data - retirements'!$G$2:$G$10000))</f>
        <v>45</v>
      </c>
      <c r="D26" s="57" cm="1">
        <f t="array" ref="D26">SUMPRODUCT(('Data - retirements'!$A$2:$A$10000=$A$3)*('Data - retirements'!$B$2:$B$10000=$A26)*('Data - retirements'!$F$2:$F$10000=D$2)*('Data - retirements'!$G$2:$G$10000))+SUMPRODUCT(('Data - retirements'!$A$2:$A$10000=$A$3)*('Data - retirements'!$B$2:$B$10000=$A26)*('Data - retirements'!$F$2:$F$10000=D$3)*('Data - retirements'!$G$2:$G$10000))+SUMPRODUCT(('Data - retirements'!$A$2:$A$10000=$A$3)*('Data - retirements'!$B$2:$B$10000=$A26)*('Data - retirements'!$F$2:$F$10000=D$4)*('Data - retirements'!$G$2:$G$10000))+SUMPRODUCT(('Data - retirements'!$A$2:$A$10000=$A$3)*('Data - retirements'!$B$2:$B$10000=$A26)*('Data - retirements'!$F$2:$F$10000=D$5)*('Data - retirements'!$G$2:$G$10000))</f>
        <v>4</v>
      </c>
      <c r="E26" s="61">
        <f t="shared" si="0"/>
        <v>29.6</v>
      </c>
      <c r="F26" s="61">
        <f t="shared" si="1"/>
        <v>2.6</v>
      </c>
      <c r="I26" s="58"/>
      <c r="J26" s="58"/>
      <c r="L26" s="58"/>
      <c r="M26" s="58"/>
      <c r="O26" s="58"/>
      <c r="P26" s="58"/>
      <c r="Q26" s="58"/>
      <c r="R26" s="58"/>
      <c r="S26" s="58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</row>
    <row r="27" spans="1:31" ht="15" customHeight="1" x14ac:dyDescent="0.35">
      <c r="A27" s="52" t="s">
        <v>18</v>
      </c>
      <c r="B27" s="57" cm="1">
        <f t="array" ref="B27">SUMPRODUCT(('Data - headcount'!$A$2:$A$10000=$B$3)*('Data - headcount'!$B$2:$B$10000=$A27)*('Data - headcount'!$F$2:$F$10000))</f>
        <v>502</v>
      </c>
      <c r="C27" s="57" cm="1">
        <f t="array" ref="C27">SUMPRODUCT(('Data - retirements'!$A$2:$A$10000=$A$3)*('Data - retirements'!$B$2:$B$10000=$A27)*('Data - retirements'!$F$2:$F$10000=C$1)*('Data - retirements'!$G$2:$G$10000))+SUMPRODUCT(('Data - retirements'!$A$2:$A$10000=$A$3)*('Data - retirements'!$B$2:$B$10000=$A27)*('Data - retirements'!$F$2:$F$10000=C$2)*('Data - retirements'!$G$2:$G$10000))+SUMPRODUCT(('Data - retirements'!$A$2:$A$10000=$A$3)*('Data - retirements'!$B$2:$B$10000=$A27)*('Data - retirements'!$F$2:$F$10000=C$3)*('Data - retirements'!$G$2:$G$10000))+SUMPRODUCT(('Data - retirements'!$A$2:$A$10000=$A$3)*('Data - retirements'!$B$2:$B$10000=$A27)*('Data - retirements'!$F$2:$F$10000=C$4)*('Data - retirements'!$G$2:$G$10000))+SUMPRODUCT(('Data - retirements'!$A$2:$A$10000=$A$3)*('Data - retirements'!$B$2:$B$10000=$A27)*('Data - retirements'!$F$2:$F$10000=C$5)*('Data - retirements'!$G$2:$G$10000))</f>
        <v>13</v>
      </c>
      <c r="D27" s="57" cm="1">
        <f t="array" ref="D27">SUMPRODUCT(('Data - retirements'!$A$2:$A$10000=$A$3)*('Data - retirements'!$B$2:$B$10000=$A27)*('Data - retirements'!$F$2:$F$10000=D$2)*('Data - retirements'!$G$2:$G$10000))+SUMPRODUCT(('Data - retirements'!$A$2:$A$10000=$A$3)*('Data - retirements'!$B$2:$B$10000=$A27)*('Data - retirements'!$F$2:$F$10000=D$3)*('Data - retirements'!$G$2:$G$10000))+SUMPRODUCT(('Data - retirements'!$A$2:$A$10000=$A$3)*('Data - retirements'!$B$2:$B$10000=$A27)*('Data - retirements'!$F$2:$F$10000=D$4)*('Data - retirements'!$G$2:$G$10000))+SUMPRODUCT(('Data - retirements'!$A$2:$A$10000=$A$3)*('Data - retirements'!$B$2:$B$10000=$A27)*('Data - retirements'!$F$2:$F$10000=D$5)*('Data - retirements'!$G$2:$G$10000))</f>
        <v>0</v>
      </c>
      <c r="E27" s="61">
        <f t="shared" si="0"/>
        <v>25.9</v>
      </c>
      <c r="F27" s="61">
        <f t="shared" si="1"/>
        <v>0</v>
      </c>
      <c r="I27" s="58"/>
      <c r="J27" s="58"/>
      <c r="L27" s="58"/>
      <c r="M27" s="58"/>
      <c r="O27" s="58"/>
      <c r="P27" s="58"/>
      <c r="Q27" s="58"/>
      <c r="R27" s="58"/>
      <c r="S27" s="58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</row>
    <row r="28" spans="1:31" ht="15" customHeight="1" x14ac:dyDescent="0.35">
      <c r="A28" s="52" t="s">
        <v>19</v>
      </c>
      <c r="B28" s="57" cm="1">
        <f t="array" ref="B28">SUMPRODUCT(('Data - headcount'!$A$2:$A$10000=$B$3)*('Data - headcount'!$B$2:$B$10000=$A28)*('Data - headcount'!$F$2:$F$10000))</f>
        <v>5571</v>
      </c>
      <c r="C28" s="57" cm="1">
        <f t="array" ref="C28">SUMPRODUCT(('Data - retirements'!$A$2:$A$10000=$A$3)*('Data - retirements'!$B$2:$B$10000=$A28)*('Data - retirements'!$F$2:$F$10000=C$1)*('Data - retirements'!$G$2:$G$10000))+SUMPRODUCT(('Data - retirements'!$A$2:$A$10000=$A$3)*('Data - retirements'!$B$2:$B$10000=$A28)*('Data - retirements'!$F$2:$F$10000=C$2)*('Data - retirements'!$G$2:$G$10000))+SUMPRODUCT(('Data - retirements'!$A$2:$A$10000=$A$3)*('Data - retirements'!$B$2:$B$10000=$A28)*('Data - retirements'!$F$2:$F$10000=C$3)*('Data - retirements'!$G$2:$G$10000))+SUMPRODUCT(('Data - retirements'!$A$2:$A$10000=$A$3)*('Data - retirements'!$B$2:$B$10000=$A28)*('Data - retirements'!$F$2:$F$10000=C$4)*('Data - retirements'!$G$2:$G$10000))+SUMPRODUCT(('Data - retirements'!$A$2:$A$10000=$A$3)*('Data - retirements'!$B$2:$B$10000=$A28)*('Data - retirements'!$F$2:$F$10000=C$5)*('Data - retirements'!$G$2:$G$10000))</f>
        <v>180</v>
      </c>
      <c r="D28" s="57" cm="1">
        <f t="array" ref="D28">SUMPRODUCT(('Data - retirements'!$A$2:$A$10000=$A$3)*('Data - retirements'!$B$2:$B$10000=$A28)*('Data - retirements'!$F$2:$F$10000=D$2)*('Data - retirements'!$G$2:$G$10000))+SUMPRODUCT(('Data - retirements'!$A$2:$A$10000=$A$3)*('Data - retirements'!$B$2:$B$10000=$A28)*('Data - retirements'!$F$2:$F$10000=D$3)*('Data - retirements'!$G$2:$G$10000))+SUMPRODUCT(('Data - retirements'!$A$2:$A$10000=$A$3)*('Data - retirements'!$B$2:$B$10000=$A28)*('Data - retirements'!$F$2:$F$10000=D$4)*('Data - retirements'!$G$2:$G$10000))+SUMPRODUCT(('Data - retirements'!$A$2:$A$10000=$A$3)*('Data - retirements'!$B$2:$B$10000=$A28)*('Data - retirements'!$F$2:$F$10000=D$5)*('Data - retirements'!$G$2:$G$10000))</f>
        <v>0</v>
      </c>
      <c r="E28" s="61">
        <f t="shared" si="0"/>
        <v>32.299999999999997</v>
      </c>
      <c r="F28" s="61">
        <f t="shared" si="1"/>
        <v>0</v>
      </c>
      <c r="I28" s="58"/>
      <c r="J28" s="58"/>
      <c r="L28" s="58"/>
      <c r="M28" s="58"/>
      <c r="O28" s="58"/>
      <c r="P28" s="58"/>
      <c r="Q28" s="58"/>
      <c r="R28" s="58"/>
      <c r="S28" s="58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</row>
    <row r="29" spans="1:31" ht="15" customHeight="1" x14ac:dyDescent="0.35">
      <c r="A29" s="52" t="s">
        <v>20</v>
      </c>
      <c r="B29" s="57" cm="1">
        <f t="array" ref="B29">SUMPRODUCT(('Data - headcount'!$A$2:$A$10000=$B$3)*('Data - headcount'!$B$2:$B$10000=$A29)*('Data - headcount'!$F$2:$F$10000))</f>
        <v>1642</v>
      </c>
      <c r="C29" s="57" cm="1">
        <f t="array" ref="C29">SUMPRODUCT(('Data - retirements'!$A$2:$A$10000=$A$3)*('Data - retirements'!$B$2:$B$10000=$A29)*('Data - retirements'!$F$2:$F$10000=C$1)*('Data - retirements'!$G$2:$G$10000))+SUMPRODUCT(('Data - retirements'!$A$2:$A$10000=$A$3)*('Data - retirements'!$B$2:$B$10000=$A29)*('Data - retirements'!$F$2:$F$10000=C$2)*('Data - retirements'!$G$2:$G$10000))+SUMPRODUCT(('Data - retirements'!$A$2:$A$10000=$A$3)*('Data - retirements'!$B$2:$B$10000=$A29)*('Data - retirements'!$F$2:$F$10000=C$3)*('Data - retirements'!$G$2:$G$10000))+SUMPRODUCT(('Data - retirements'!$A$2:$A$10000=$A$3)*('Data - retirements'!$B$2:$B$10000=$A29)*('Data - retirements'!$F$2:$F$10000=C$4)*('Data - retirements'!$G$2:$G$10000))+SUMPRODUCT(('Data - retirements'!$A$2:$A$10000=$A$3)*('Data - retirements'!$B$2:$B$10000=$A29)*('Data - retirements'!$F$2:$F$10000=C$5)*('Data - retirements'!$G$2:$G$10000))</f>
        <v>67</v>
      </c>
      <c r="D29" s="57" cm="1">
        <f t="array" ref="D29">SUMPRODUCT(('Data - retirements'!$A$2:$A$10000=$A$3)*('Data - retirements'!$B$2:$B$10000=$A29)*('Data - retirements'!$F$2:$F$10000=D$2)*('Data - retirements'!$G$2:$G$10000))+SUMPRODUCT(('Data - retirements'!$A$2:$A$10000=$A$3)*('Data - retirements'!$B$2:$B$10000=$A29)*('Data - retirements'!$F$2:$F$10000=D$3)*('Data - retirements'!$G$2:$G$10000))+SUMPRODUCT(('Data - retirements'!$A$2:$A$10000=$A$3)*('Data - retirements'!$B$2:$B$10000=$A29)*('Data - retirements'!$F$2:$F$10000=D$4)*('Data - retirements'!$G$2:$G$10000))+SUMPRODUCT(('Data - retirements'!$A$2:$A$10000=$A$3)*('Data - retirements'!$B$2:$B$10000=$A29)*('Data - retirements'!$F$2:$F$10000=D$5)*('Data - retirements'!$G$2:$G$10000))</f>
        <v>2</v>
      </c>
      <c r="E29" s="61">
        <f t="shared" si="0"/>
        <v>40.799999999999997</v>
      </c>
      <c r="F29" s="61">
        <f t="shared" si="1"/>
        <v>1.2</v>
      </c>
      <c r="I29" s="58"/>
      <c r="J29" s="58"/>
      <c r="L29" s="58"/>
      <c r="M29" s="58"/>
      <c r="O29" s="58"/>
      <c r="P29" s="58"/>
      <c r="Q29" s="58"/>
      <c r="R29" s="58"/>
      <c r="S29" s="58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</row>
    <row r="30" spans="1:31" ht="15" customHeight="1" x14ac:dyDescent="0.35">
      <c r="A30" s="52" t="s">
        <v>131</v>
      </c>
      <c r="B30" s="57" cm="1">
        <f t="array" ref="B30">SUMPRODUCT(('Data - headcount'!$A$2:$A$10000=$B$3)*('Data - headcount'!$B$2:$B$10000=$A30)*('Data - headcount'!$F$2:$F$10000))</f>
        <v>1817</v>
      </c>
      <c r="C30" s="57" cm="1">
        <f t="array" ref="C30">SUMPRODUCT(('Data - retirements'!$A$2:$A$10000=$A$3)*('Data - retirements'!$B$2:$B$10000=$A30)*('Data - retirements'!$F$2:$F$10000=C$1)*('Data - retirements'!$G$2:$G$10000))+SUMPRODUCT(('Data - retirements'!$A$2:$A$10000=$A$3)*('Data - retirements'!$B$2:$B$10000=$A30)*('Data - retirements'!$F$2:$F$10000=C$2)*('Data - retirements'!$G$2:$G$10000))+SUMPRODUCT(('Data - retirements'!$A$2:$A$10000=$A$3)*('Data - retirements'!$B$2:$B$10000=$A30)*('Data - retirements'!$F$2:$F$10000=C$3)*('Data - retirements'!$G$2:$G$10000))+SUMPRODUCT(('Data - retirements'!$A$2:$A$10000=$A$3)*('Data - retirements'!$B$2:$B$10000=$A30)*('Data - retirements'!$F$2:$F$10000=C$4)*('Data - retirements'!$G$2:$G$10000))+SUMPRODUCT(('Data - retirements'!$A$2:$A$10000=$A$3)*('Data - retirements'!$B$2:$B$10000=$A30)*('Data - retirements'!$F$2:$F$10000=C$5)*('Data - retirements'!$G$2:$G$10000))</f>
        <v>50</v>
      </c>
      <c r="D30" s="57" cm="1">
        <f t="array" ref="D30">SUMPRODUCT(('Data - retirements'!$A$2:$A$10000=$A$3)*('Data - retirements'!$B$2:$B$10000=$A30)*('Data - retirements'!$F$2:$F$10000=D$2)*('Data - retirements'!$G$2:$G$10000))+SUMPRODUCT(('Data - retirements'!$A$2:$A$10000=$A$3)*('Data - retirements'!$B$2:$B$10000=$A30)*('Data - retirements'!$F$2:$F$10000=D$3)*('Data - retirements'!$G$2:$G$10000))+SUMPRODUCT(('Data - retirements'!$A$2:$A$10000=$A$3)*('Data - retirements'!$B$2:$B$10000=$A30)*('Data - retirements'!$F$2:$F$10000=D$4)*('Data - retirements'!$G$2:$G$10000))+SUMPRODUCT(('Data - retirements'!$A$2:$A$10000=$A$3)*('Data - retirements'!$B$2:$B$10000=$A30)*('Data - retirements'!$F$2:$F$10000=D$5)*('Data - retirements'!$G$2:$G$10000))</f>
        <v>1</v>
      </c>
      <c r="E30" s="61">
        <f t="shared" si="0"/>
        <v>27.5</v>
      </c>
      <c r="F30" s="61">
        <f t="shared" si="1"/>
        <v>0.6</v>
      </c>
      <c r="I30" s="58"/>
      <c r="J30" s="58"/>
      <c r="L30" s="58"/>
      <c r="M30" s="58"/>
      <c r="O30" s="58"/>
      <c r="P30" s="58"/>
      <c r="Q30" s="58"/>
      <c r="R30" s="58"/>
      <c r="S30" s="58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</row>
    <row r="31" spans="1:31" ht="15" customHeight="1" x14ac:dyDescent="0.35">
      <c r="A31" s="52" t="s">
        <v>22</v>
      </c>
      <c r="B31" s="57" cm="1">
        <f t="array" ref="B31">SUMPRODUCT(('Data - headcount'!$A$2:$A$10000=$B$3)*('Data - headcount'!$B$2:$B$10000=$A31)*('Data - headcount'!$F$2:$F$10000))</f>
        <v>753</v>
      </c>
      <c r="C31" s="57" cm="1">
        <f t="array" ref="C31">SUMPRODUCT(('Data - retirements'!$A$2:$A$10000=$A$3)*('Data - retirements'!$B$2:$B$10000=$A31)*('Data - retirements'!$F$2:$F$10000=C$1)*('Data - retirements'!$G$2:$G$10000))+SUMPRODUCT(('Data - retirements'!$A$2:$A$10000=$A$3)*('Data - retirements'!$B$2:$B$10000=$A31)*('Data - retirements'!$F$2:$F$10000=C$2)*('Data - retirements'!$G$2:$G$10000))+SUMPRODUCT(('Data - retirements'!$A$2:$A$10000=$A$3)*('Data - retirements'!$B$2:$B$10000=$A31)*('Data - retirements'!$F$2:$F$10000=C$3)*('Data - retirements'!$G$2:$G$10000))+SUMPRODUCT(('Data - retirements'!$A$2:$A$10000=$A$3)*('Data - retirements'!$B$2:$B$10000=$A31)*('Data - retirements'!$F$2:$F$10000=C$4)*('Data - retirements'!$G$2:$G$10000))+SUMPRODUCT(('Data - retirements'!$A$2:$A$10000=$A$3)*('Data - retirements'!$B$2:$B$10000=$A31)*('Data - retirements'!$F$2:$F$10000=C$5)*('Data - retirements'!$G$2:$G$10000))</f>
        <v>27</v>
      </c>
      <c r="D31" s="57" cm="1">
        <f t="array" ref="D31">SUMPRODUCT(('Data - retirements'!$A$2:$A$10000=$A$3)*('Data - retirements'!$B$2:$B$10000=$A31)*('Data - retirements'!$F$2:$F$10000=D$2)*('Data - retirements'!$G$2:$G$10000))+SUMPRODUCT(('Data - retirements'!$A$2:$A$10000=$A$3)*('Data - retirements'!$B$2:$B$10000=$A31)*('Data - retirements'!$F$2:$F$10000=D$3)*('Data - retirements'!$G$2:$G$10000))+SUMPRODUCT(('Data - retirements'!$A$2:$A$10000=$A$3)*('Data - retirements'!$B$2:$B$10000=$A31)*('Data - retirements'!$F$2:$F$10000=D$4)*('Data - retirements'!$G$2:$G$10000))+SUMPRODUCT(('Data - retirements'!$A$2:$A$10000=$A$3)*('Data - retirements'!$B$2:$B$10000=$A31)*('Data - retirements'!$F$2:$F$10000=D$5)*('Data - retirements'!$G$2:$G$10000))</f>
        <v>0</v>
      </c>
      <c r="E31" s="61">
        <f t="shared" si="0"/>
        <v>35.9</v>
      </c>
      <c r="F31" s="61">
        <f t="shared" si="1"/>
        <v>0</v>
      </c>
      <c r="I31" s="58"/>
      <c r="J31" s="58"/>
      <c r="L31" s="58"/>
      <c r="M31" s="58"/>
      <c r="O31" s="58"/>
      <c r="P31" s="58"/>
      <c r="Q31" s="58"/>
      <c r="R31" s="58"/>
      <c r="S31" s="58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</row>
    <row r="32" spans="1:31" ht="15" customHeight="1" x14ac:dyDescent="0.35">
      <c r="A32" s="52" t="s">
        <v>23</v>
      </c>
      <c r="B32" s="57" cm="1">
        <f t="array" ref="B32">SUMPRODUCT(('Data - headcount'!$A$2:$A$10000=$B$3)*('Data - headcount'!$B$2:$B$10000=$A32)*('Data - headcount'!$F$2:$F$10000))</f>
        <v>879</v>
      </c>
      <c r="C32" s="57" cm="1">
        <f t="array" ref="C32">SUMPRODUCT(('Data - retirements'!$A$2:$A$10000=$A$3)*('Data - retirements'!$B$2:$B$10000=$A32)*('Data - retirements'!$F$2:$F$10000=C$1)*('Data - retirements'!$G$2:$G$10000))+SUMPRODUCT(('Data - retirements'!$A$2:$A$10000=$A$3)*('Data - retirements'!$B$2:$B$10000=$A32)*('Data - retirements'!$F$2:$F$10000=C$2)*('Data - retirements'!$G$2:$G$10000))+SUMPRODUCT(('Data - retirements'!$A$2:$A$10000=$A$3)*('Data - retirements'!$B$2:$B$10000=$A32)*('Data - retirements'!$F$2:$F$10000=C$3)*('Data - retirements'!$G$2:$G$10000))+SUMPRODUCT(('Data - retirements'!$A$2:$A$10000=$A$3)*('Data - retirements'!$B$2:$B$10000=$A32)*('Data - retirements'!$F$2:$F$10000=C$4)*('Data - retirements'!$G$2:$G$10000))+SUMPRODUCT(('Data - retirements'!$A$2:$A$10000=$A$3)*('Data - retirements'!$B$2:$B$10000=$A32)*('Data - retirements'!$F$2:$F$10000=C$5)*('Data - retirements'!$G$2:$G$10000))</f>
        <v>24</v>
      </c>
      <c r="D32" s="57" cm="1">
        <f t="array" ref="D32">SUMPRODUCT(('Data - retirements'!$A$2:$A$10000=$A$3)*('Data - retirements'!$B$2:$B$10000=$A32)*('Data - retirements'!$F$2:$F$10000=D$2)*('Data - retirements'!$G$2:$G$10000))+SUMPRODUCT(('Data - retirements'!$A$2:$A$10000=$A$3)*('Data - retirements'!$B$2:$B$10000=$A32)*('Data - retirements'!$F$2:$F$10000=D$3)*('Data - retirements'!$G$2:$G$10000))+SUMPRODUCT(('Data - retirements'!$A$2:$A$10000=$A$3)*('Data - retirements'!$B$2:$B$10000=$A32)*('Data - retirements'!$F$2:$F$10000=D$4)*('Data - retirements'!$G$2:$G$10000))+SUMPRODUCT(('Data - retirements'!$A$2:$A$10000=$A$3)*('Data - retirements'!$B$2:$B$10000=$A32)*('Data - retirements'!$F$2:$F$10000=D$5)*('Data - retirements'!$G$2:$G$10000))</f>
        <v>0</v>
      </c>
      <c r="E32" s="61">
        <f t="shared" si="0"/>
        <v>27.3</v>
      </c>
      <c r="F32" s="61">
        <f t="shared" si="1"/>
        <v>0</v>
      </c>
      <c r="I32" s="58"/>
      <c r="J32" s="58"/>
      <c r="L32" s="58"/>
      <c r="M32" s="58"/>
      <c r="O32" s="58"/>
      <c r="P32" s="58"/>
      <c r="Q32" s="58"/>
      <c r="R32" s="58"/>
      <c r="S32" s="58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</row>
    <row r="33" spans="1:31" ht="15" customHeight="1" x14ac:dyDescent="0.35">
      <c r="A33" s="52" t="s">
        <v>24</v>
      </c>
      <c r="B33" s="57" cm="1">
        <f t="array" ref="B33">SUMPRODUCT(('Data - headcount'!$A$2:$A$10000=$B$3)*('Data - headcount'!$B$2:$B$10000=$A33)*('Data - headcount'!$F$2:$F$10000))</f>
        <v>1017</v>
      </c>
      <c r="C33" s="57" cm="1">
        <f t="array" ref="C33">SUMPRODUCT(('Data - retirements'!$A$2:$A$10000=$A$3)*('Data - retirements'!$B$2:$B$10000=$A33)*('Data - retirements'!$F$2:$F$10000=C$1)*('Data - retirements'!$G$2:$G$10000))+SUMPRODUCT(('Data - retirements'!$A$2:$A$10000=$A$3)*('Data - retirements'!$B$2:$B$10000=$A33)*('Data - retirements'!$F$2:$F$10000=C$2)*('Data - retirements'!$G$2:$G$10000))+SUMPRODUCT(('Data - retirements'!$A$2:$A$10000=$A$3)*('Data - retirements'!$B$2:$B$10000=$A33)*('Data - retirements'!$F$2:$F$10000=C$3)*('Data - retirements'!$G$2:$G$10000))+SUMPRODUCT(('Data - retirements'!$A$2:$A$10000=$A$3)*('Data - retirements'!$B$2:$B$10000=$A33)*('Data - retirements'!$F$2:$F$10000=C$4)*('Data - retirements'!$G$2:$G$10000))+SUMPRODUCT(('Data - retirements'!$A$2:$A$10000=$A$3)*('Data - retirements'!$B$2:$B$10000=$A33)*('Data - retirements'!$F$2:$F$10000=C$5)*('Data - retirements'!$G$2:$G$10000))</f>
        <v>31</v>
      </c>
      <c r="D33" s="57" cm="1">
        <f t="array" ref="D33">SUMPRODUCT(('Data - retirements'!$A$2:$A$10000=$A$3)*('Data - retirements'!$B$2:$B$10000=$A33)*('Data - retirements'!$F$2:$F$10000=D$2)*('Data - retirements'!$G$2:$G$10000))+SUMPRODUCT(('Data - retirements'!$A$2:$A$10000=$A$3)*('Data - retirements'!$B$2:$B$10000=$A33)*('Data - retirements'!$F$2:$F$10000=D$3)*('Data - retirements'!$G$2:$G$10000))+SUMPRODUCT(('Data - retirements'!$A$2:$A$10000=$A$3)*('Data - retirements'!$B$2:$B$10000=$A33)*('Data - retirements'!$F$2:$F$10000=D$4)*('Data - retirements'!$G$2:$G$10000))+SUMPRODUCT(('Data - retirements'!$A$2:$A$10000=$A$3)*('Data - retirements'!$B$2:$B$10000=$A33)*('Data - retirements'!$F$2:$F$10000=D$5)*('Data - retirements'!$G$2:$G$10000))</f>
        <v>3</v>
      </c>
      <c r="E33" s="61">
        <f t="shared" si="0"/>
        <v>30.5</v>
      </c>
      <c r="F33" s="61">
        <f t="shared" si="1"/>
        <v>2.9</v>
      </c>
      <c r="I33" s="58"/>
      <c r="J33" s="58"/>
      <c r="L33" s="58"/>
      <c r="M33" s="58"/>
      <c r="O33" s="58"/>
      <c r="P33" s="58"/>
      <c r="Q33" s="58"/>
      <c r="R33" s="58"/>
      <c r="S33" s="58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</row>
    <row r="34" spans="1:31" ht="15" customHeight="1" x14ac:dyDescent="0.35">
      <c r="A34" s="52" t="s">
        <v>25</v>
      </c>
      <c r="B34" s="57" cm="1">
        <f t="array" ref="B34">SUMPRODUCT(('Data - headcount'!$A$2:$A$10000=$B$3)*('Data - headcount'!$B$2:$B$10000=$A34)*('Data - headcount'!$F$2:$F$10000))</f>
        <v>43</v>
      </c>
      <c r="C34" s="57" cm="1">
        <f t="array" ref="C34">SUMPRODUCT(('Data - retirements'!$A$2:$A$10000=$A$3)*('Data - retirements'!$B$2:$B$10000=$A34)*('Data - retirements'!$F$2:$F$10000=C$1)*('Data - retirements'!$G$2:$G$10000))+SUMPRODUCT(('Data - retirements'!$A$2:$A$10000=$A$3)*('Data - retirements'!$B$2:$B$10000=$A34)*('Data - retirements'!$F$2:$F$10000=C$2)*('Data - retirements'!$G$2:$G$10000))+SUMPRODUCT(('Data - retirements'!$A$2:$A$10000=$A$3)*('Data - retirements'!$B$2:$B$10000=$A34)*('Data - retirements'!$F$2:$F$10000=C$3)*('Data - retirements'!$G$2:$G$10000))+SUMPRODUCT(('Data - retirements'!$A$2:$A$10000=$A$3)*('Data - retirements'!$B$2:$B$10000=$A34)*('Data - retirements'!$F$2:$F$10000=C$4)*('Data - retirements'!$G$2:$G$10000))+SUMPRODUCT(('Data - retirements'!$A$2:$A$10000=$A$3)*('Data - retirements'!$B$2:$B$10000=$A34)*('Data - retirements'!$F$2:$F$10000=C$5)*('Data - retirements'!$G$2:$G$10000))</f>
        <v>0</v>
      </c>
      <c r="D34" s="57" cm="1">
        <f t="array" ref="D34">SUMPRODUCT(('Data - retirements'!$A$2:$A$10000=$A$3)*('Data - retirements'!$B$2:$B$10000=$A34)*('Data - retirements'!$F$2:$F$10000=D$2)*('Data - retirements'!$G$2:$G$10000))+SUMPRODUCT(('Data - retirements'!$A$2:$A$10000=$A$3)*('Data - retirements'!$B$2:$B$10000=$A34)*('Data - retirements'!$F$2:$F$10000=D$3)*('Data - retirements'!$G$2:$G$10000))+SUMPRODUCT(('Data - retirements'!$A$2:$A$10000=$A$3)*('Data - retirements'!$B$2:$B$10000=$A34)*('Data - retirements'!$F$2:$F$10000=D$4)*('Data - retirements'!$G$2:$G$10000))+SUMPRODUCT(('Data - retirements'!$A$2:$A$10000=$A$3)*('Data - retirements'!$B$2:$B$10000=$A34)*('Data - retirements'!$F$2:$F$10000=D$5)*('Data - retirements'!$G$2:$G$10000))</f>
        <v>0</v>
      </c>
      <c r="E34" s="61">
        <f t="shared" si="0"/>
        <v>0</v>
      </c>
      <c r="F34" s="61">
        <f t="shared" si="1"/>
        <v>0</v>
      </c>
      <c r="I34" s="58"/>
      <c r="J34" s="58"/>
      <c r="L34" s="58"/>
      <c r="M34" s="58"/>
      <c r="O34" s="58"/>
      <c r="P34" s="58"/>
      <c r="Q34" s="58"/>
      <c r="R34" s="58"/>
      <c r="S34" s="58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</row>
    <row r="35" spans="1:31" ht="15" customHeight="1" x14ac:dyDescent="0.35">
      <c r="A35" s="52" t="s">
        <v>26</v>
      </c>
      <c r="B35" s="57" cm="1">
        <f t="array" ref="B35">SUMPRODUCT(('Data - headcount'!$A$2:$A$10000=$B$3)*('Data - headcount'!$B$2:$B$10000=$A35)*('Data - headcount'!$F$2:$F$10000))</f>
        <v>1576</v>
      </c>
      <c r="C35" s="57" cm="1">
        <f t="array" ref="C35">SUMPRODUCT(('Data - retirements'!$A$2:$A$10000=$A$3)*('Data - retirements'!$B$2:$B$10000=$A35)*('Data - retirements'!$F$2:$F$10000=C$1)*('Data - retirements'!$G$2:$G$10000))+SUMPRODUCT(('Data - retirements'!$A$2:$A$10000=$A$3)*('Data - retirements'!$B$2:$B$10000=$A35)*('Data - retirements'!$F$2:$F$10000=C$2)*('Data - retirements'!$G$2:$G$10000))+SUMPRODUCT(('Data - retirements'!$A$2:$A$10000=$A$3)*('Data - retirements'!$B$2:$B$10000=$A35)*('Data - retirements'!$F$2:$F$10000=C$3)*('Data - retirements'!$G$2:$G$10000))+SUMPRODUCT(('Data - retirements'!$A$2:$A$10000=$A$3)*('Data - retirements'!$B$2:$B$10000=$A35)*('Data - retirements'!$F$2:$F$10000=C$4)*('Data - retirements'!$G$2:$G$10000))+SUMPRODUCT(('Data - retirements'!$A$2:$A$10000=$A$3)*('Data - retirements'!$B$2:$B$10000=$A35)*('Data - retirements'!$F$2:$F$10000=C$5)*('Data - retirements'!$G$2:$G$10000))</f>
        <v>42</v>
      </c>
      <c r="D35" s="57" cm="1">
        <f t="array" ref="D35">SUMPRODUCT(('Data - retirements'!$A$2:$A$10000=$A$3)*('Data - retirements'!$B$2:$B$10000=$A35)*('Data - retirements'!$F$2:$F$10000=D$2)*('Data - retirements'!$G$2:$G$10000))+SUMPRODUCT(('Data - retirements'!$A$2:$A$10000=$A$3)*('Data - retirements'!$B$2:$B$10000=$A35)*('Data - retirements'!$F$2:$F$10000=D$3)*('Data - retirements'!$G$2:$G$10000))+SUMPRODUCT(('Data - retirements'!$A$2:$A$10000=$A$3)*('Data - retirements'!$B$2:$B$10000=$A35)*('Data - retirements'!$F$2:$F$10000=D$4)*('Data - retirements'!$G$2:$G$10000))+SUMPRODUCT(('Data - retirements'!$A$2:$A$10000=$A$3)*('Data - retirements'!$B$2:$B$10000=$A35)*('Data - retirements'!$F$2:$F$10000=D$5)*('Data - retirements'!$G$2:$G$10000))</f>
        <v>0</v>
      </c>
      <c r="E35" s="61">
        <f t="shared" si="0"/>
        <v>26.6</v>
      </c>
      <c r="F35" s="61">
        <f t="shared" si="1"/>
        <v>0</v>
      </c>
      <c r="I35" s="58"/>
      <c r="J35" s="58"/>
      <c r="L35" s="58"/>
      <c r="M35" s="58"/>
      <c r="O35" s="58"/>
      <c r="P35" s="58"/>
      <c r="Q35" s="58"/>
      <c r="R35" s="58"/>
      <c r="S35" s="58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</row>
    <row r="36" spans="1:31" ht="15" customHeight="1" x14ac:dyDescent="0.35">
      <c r="A36" s="52" t="s">
        <v>27</v>
      </c>
      <c r="B36" s="57" cm="1">
        <f t="array" ref="B36">SUMPRODUCT(('Data - headcount'!$A$2:$A$10000=$B$3)*('Data - headcount'!$B$2:$B$10000=$A36)*('Data - headcount'!$F$2:$F$10000))</f>
        <v>1268</v>
      </c>
      <c r="C36" s="57" cm="1">
        <f t="array" ref="C36">SUMPRODUCT(('Data - retirements'!$A$2:$A$10000=$A$3)*('Data - retirements'!$B$2:$B$10000=$A36)*('Data - retirements'!$F$2:$F$10000=C$1)*('Data - retirements'!$G$2:$G$10000))+SUMPRODUCT(('Data - retirements'!$A$2:$A$10000=$A$3)*('Data - retirements'!$B$2:$B$10000=$A36)*('Data - retirements'!$F$2:$F$10000=C$2)*('Data - retirements'!$G$2:$G$10000))+SUMPRODUCT(('Data - retirements'!$A$2:$A$10000=$A$3)*('Data - retirements'!$B$2:$B$10000=$A36)*('Data - retirements'!$F$2:$F$10000=C$3)*('Data - retirements'!$G$2:$G$10000))+SUMPRODUCT(('Data - retirements'!$A$2:$A$10000=$A$3)*('Data - retirements'!$B$2:$B$10000=$A36)*('Data - retirements'!$F$2:$F$10000=C$4)*('Data - retirements'!$G$2:$G$10000))+SUMPRODUCT(('Data - retirements'!$A$2:$A$10000=$A$3)*('Data - retirements'!$B$2:$B$10000=$A36)*('Data - retirements'!$F$2:$F$10000=C$5)*('Data - retirements'!$G$2:$G$10000))</f>
        <v>60</v>
      </c>
      <c r="D36" s="57" cm="1">
        <f t="array" ref="D36">SUMPRODUCT(('Data - retirements'!$A$2:$A$10000=$A$3)*('Data - retirements'!$B$2:$B$10000=$A36)*('Data - retirements'!$F$2:$F$10000=D$2)*('Data - retirements'!$G$2:$G$10000))+SUMPRODUCT(('Data - retirements'!$A$2:$A$10000=$A$3)*('Data - retirements'!$B$2:$B$10000=$A36)*('Data - retirements'!$F$2:$F$10000=D$3)*('Data - retirements'!$G$2:$G$10000))+SUMPRODUCT(('Data - retirements'!$A$2:$A$10000=$A$3)*('Data - retirements'!$B$2:$B$10000=$A36)*('Data - retirements'!$F$2:$F$10000=D$4)*('Data - retirements'!$G$2:$G$10000))+SUMPRODUCT(('Data - retirements'!$A$2:$A$10000=$A$3)*('Data - retirements'!$B$2:$B$10000=$A36)*('Data - retirements'!$F$2:$F$10000=D$5)*('Data - retirements'!$G$2:$G$10000))</f>
        <v>0</v>
      </c>
      <c r="E36" s="61">
        <f t="shared" si="0"/>
        <v>47.3</v>
      </c>
      <c r="F36" s="61">
        <f t="shared" si="1"/>
        <v>0</v>
      </c>
      <c r="I36" s="58"/>
      <c r="J36" s="58"/>
      <c r="L36" s="58"/>
      <c r="M36" s="58"/>
      <c r="O36" s="58"/>
      <c r="P36" s="58"/>
      <c r="Q36" s="58"/>
      <c r="R36" s="58"/>
      <c r="S36" s="58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</row>
    <row r="37" spans="1:31" ht="15" customHeight="1" x14ac:dyDescent="0.35">
      <c r="A37" s="52" t="s">
        <v>28</v>
      </c>
      <c r="B37" s="57" cm="1">
        <f t="array" ref="B37">SUMPRODUCT(('Data - headcount'!$A$2:$A$10000=$B$3)*('Data - headcount'!$B$2:$B$10000=$A37)*('Data - headcount'!$F$2:$F$10000))</f>
        <v>739</v>
      </c>
      <c r="C37" s="57" cm="1">
        <f t="array" ref="C37">SUMPRODUCT(('Data - retirements'!$A$2:$A$10000=$A$3)*('Data - retirements'!$B$2:$B$10000=$A37)*('Data - retirements'!$F$2:$F$10000=C$1)*('Data - retirements'!$G$2:$G$10000))+SUMPRODUCT(('Data - retirements'!$A$2:$A$10000=$A$3)*('Data - retirements'!$B$2:$B$10000=$A37)*('Data - retirements'!$F$2:$F$10000=C$2)*('Data - retirements'!$G$2:$G$10000))+SUMPRODUCT(('Data - retirements'!$A$2:$A$10000=$A$3)*('Data - retirements'!$B$2:$B$10000=$A37)*('Data - retirements'!$F$2:$F$10000=C$3)*('Data - retirements'!$G$2:$G$10000))+SUMPRODUCT(('Data - retirements'!$A$2:$A$10000=$A$3)*('Data - retirements'!$B$2:$B$10000=$A37)*('Data - retirements'!$F$2:$F$10000=C$4)*('Data - retirements'!$G$2:$G$10000))+SUMPRODUCT(('Data - retirements'!$A$2:$A$10000=$A$3)*('Data - retirements'!$B$2:$B$10000=$A37)*('Data - retirements'!$F$2:$F$10000=C$5)*('Data - retirements'!$G$2:$G$10000))</f>
        <v>26</v>
      </c>
      <c r="D37" s="57" cm="1">
        <f t="array" ref="D37">SUMPRODUCT(('Data - retirements'!$A$2:$A$10000=$A$3)*('Data - retirements'!$B$2:$B$10000=$A37)*('Data - retirements'!$F$2:$F$10000=D$2)*('Data - retirements'!$G$2:$G$10000))+SUMPRODUCT(('Data - retirements'!$A$2:$A$10000=$A$3)*('Data - retirements'!$B$2:$B$10000=$A37)*('Data - retirements'!$F$2:$F$10000=D$3)*('Data - retirements'!$G$2:$G$10000))+SUMPRODUCT(('Data - retirements'!$A$2:$A$10000=$A$3)*('Data - retirements'!$B$2:$B$10000=$A37)*('Data - retirements'!$F$2:$F$10000=D$4)*('Data - retirements'!$G$2:$G$10000))+SUMPRODUCT(('Data - retirements'!$A$2:$A$10000=$A$3)*('Data - retirements'!$B$2:$B$10000=$A37)*('Data - retirements'!$F$2:$F$10000=D$5)*('Data - retirements'!$G$2:$G$10000))</f>
        <v>0</v>
      </c>
      <c r="E37" s="61">
        <f t="shared" si="0"/>
        <v>35.200000000000003</v>
      </c>
      <c r="F37" s="61">
        <f t="shared" si="1"/>
        <v>0</v>
      </c>
      <c r="I37" s="58"/>
      <c r="J37" s="58"/>
      <c r="L37" s="58"/>
      <c r="M37" s="58"/>
      <c r="O37" s="58"/>
      <c r="P37" s="58"/>
      <c r="Q37" s="58"/>
      <c r="R37" s="58"/>
      <c r="S37" s="58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</row>
    <row r="38" spans="1:31" ht="15" customHeight="1" x14ac:dyDescent="0.35">
      <c r="A38" s="52" t="s">
        <v>29</v>
      </c>
      <c r="B38" s="57" cm="1">
        <f t="array" ref="B38">SUMPRODUCT(('Data - headcount'!$A$2:$A$10000=$B$3)*('Data - headcount'!$B$2:$B$10000=$A38)*('Data - headcount'!$F$2:$F$10000))</f>
        <v>709</v>
      </c>
      <c r="C38" s="57" cm="1">
        <f t="array" ref="C38">SUMPRODUCT(('Data - retirements'!$A$2:$A$10000=$A$3)*('Data - retirements'!$B$2:$B$10000=$A38)*('Data - retirements'!$F$2:$F$10000=C$1)*('Data - retirements'!$G$2:$G$10000))+SUMPRODUCT(('Data - retirements'!$A$2:$A$10000=$A$3)*('Data - retirements'!$B$2:$B$10000=$A38)*('Data - retirements'!$F$2:$F$10000=C$2)*('Data - retirements'!$G$2:$G$10000))+SUMPRODUCT(('Data - retirements'!$A$2:$A$10000=$A$3)*('Data - retirements'!$B$2:$B$10000=$A38)*('Data - retirements'!$F$2:$F$10000=C$3)*('Data - retirements'!$G$2:$G$10000))+SUMPRODUCT(('Data - retirements'!$A$2:$A$10000=$A$3)*('Data - retirements'!$B$2:$B$10000=$A38)*('Data - retirements'!$F$2:$F$10000=C$4)*('Data - retirements'!$G$2:$G$10000))+SUMPRODUCT(('Data - retirements'!$A$2:$A$10000=$A$3)*('Data - retirements'!$B$2:$B$10000=$A38)*('Data - retirements'!$F$2:$F$10000=C$5)*('Data - retirements'!$G$2:$G$10000))</f>
        <v>10</v>
      </c>
      <c r="D38" s="57" cm="1">
        <f t="array" ref="D38">SUMPRODUCT(('Data - retirements'!$A$2:$A$10000=$A$3)*('Data - retirements'!$B$2:$B$10000=$A38)*('Data - retirements'!$F$2:$F$10000=D$2)*('Data - retirements'!$G$2:$G$10000))+SUMPRODUCT(('Data - retirements'!$A$2:$A$10000=$A$3)*('Data - retirements'!$B$2:$B$10000=$A38)*('Data - retirements'!$F$2:$F$10000=D$3)*('Data - retirements'!$G$2:$G$10000))+SUMPRODUCT(('Data - retirements'!$A$2:$A$10000=$A$3)*('Data - retirements'!$B$2:$B$10000=$A38)*('Data - retirements'!$F$2:$F$10000=D$4)*('Data - retirements'!$G$2:$G$10000))+SUMPRODUCT(('Data - retirements'!$A$2:$A$10000=$A$3)*('Data - retirements'!$B$2:$B$10000=$A38)*('Data - retirements'!$F$2:$F$10000=D$5)*('Data - retirements'!$G$2:$G$10000))</f>
        <v>3</v>
      </c>
      <c r="E38" s="61">
        <f t="shared" ref="E38:E56" si="2">IF(B38=0,"..",ROUND((C38*1000)/B38,1))</f>
        <v>14.1</v>
      </c>
      <c r="F38" s="61">
        <f t="shared" ref="F38:F56" si="3">IF(B38=0,"..",ROUND((D38*1000)/B38,1))</f>
        <v>4.2</v>
      </c>
      <c r="I38" s="58"/>
      <c r="J38" s="58"/>
      <c r="L38" s="58"/>
      <c r="M38" s="58"/>
      <c r="O38" s="58"/>
      <c r="P38" s="58"/>
      <c r="Q38" s="58"/>
      <c r="R38" s="58"/>
      <c r="S38" s="58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</row>
    <row r="39" spans="1:31" ht="15" customHeight="1" x14ac:dyDescent="0.35">
      <c r="A39" s="52" t="s">
        <v>30</v>
      </c>
      <c r="B39" s="57" cm="1">
        <f t="array" ref="B39">SUMPRODUCT(('Data - headcount'!$A$2:$A$10000=$B$3)*('Data - headcount'!$B$2:$B$10000=$A39)*('Data - headcount'!$F$2:$F$10000))</f>
        <v>1286</v>
      </c>
      <c r="C39" s="57" cm="1">
        <f t="array" ref="C39">SUMPRODUCT(('Data - retirements'!$A$2:$A$10000=$A$3)*('Data - retirements'!$B$2:$B$10000=$A39)*('Data - retirements'!$F$2:$F$10000=C$1)*('Data - retirements'!$G$2:$G$10000))+SUMPRODUCT(('Data - retirements'!$A$2:$A$10000=$A$3)*('Data - retirements'!$B$2:$B$10000=$A39)*('Data - retirements'!$F$2:$F$10000=C$2)*('Data - retirements'!$G$2:$G$10000))+SUMPRODUCT(('Data - retirements'!$A$2:$A$10000=$A$3)*('Data - retirements'!$B$2:$B$10000=$A39)*('Data - retirements'!$F$2:$F$10000=C$3)*('Data - retirements'!$G$2:$G$10000))+SUMPRODUCT(('Data - retirements'!$A$2:$A$10000=$A$3)*('Data - retirements'!$B$2:$B$10000=$A39)*('Data - retirements'!$F$2:$F$10000=C$4)*('Data - retirements'!$G$2:$G$10000))+SUMPRODUCT(('Data - retirements'!$A$2:$A$10000=$A$3)*('Data - retirements'!$B$2:$B$10000=$A39)*('Data - retirements'!$F$2:$F$10000=C$5)*('Data - retirements'!$G$2:$G$10000))</f>
        <v>74</v>
      </c>
      <c r="D39" s="57" cm="1">
        <f t="array" ref="D39">SUMPRODUCT(('Data - retirements'!$A$2:$A$10000=$A$3)*('Data - retirements'!$B$2:$B$10000=$A39)*('Data - retirements'!$F$2:$F$10000=D$2)*('Data - retirements'!$G$2:$G$10000))+SUMPRODUCT(('Data - retirements'!$A$2:$A$10000=$A$3)*('Data - retirements'!$B$2:$B$10000=$A39)*('Data - retirements'!$F$2:$F$10000=D$3)*('Data - retirements'!$G$2:$G$10000))+SUMPRODUCT(('Data - retirements'!$A$2:$A$10000=$A$3)*('Data - retirements'!$B$2:$B$10000=$A39)*('Data - retirements'!$F$2:$F$10000=D$4)*('Data - retirements'!$G$2:$G$10000))+SUMPRODUCT(('Data - retirements'!$A$2:$A$10000=$A$3)*('Data - retirements'!$B$2:$B$10000=$A39)*('Data - retirements'!$F$2:$F$10000=D$5)*('Data - retirements'!$G$2:$G$10000))</f>
        <v>0</v>
      </c>
      <c r="E39" s="61">
        <f t="shared" si="2"/>
        <v>57.5</v>
      </c>
      <c r="F39" s="61">
        <f t="shared" si="3"/>
        <v>0</v>
      </c>
      <c r="I39" s="58"/>
      <c r="J39" s="58"/>
      <c r="L39" s="58"/>
      <c r="M39" s="58"/>
      <c r="O39" s="58"/>
      <c r="P39" s="58"/>
      <c r="Q39" s="58"/>
      <c r="R39" s="58"/>
      <c r="S39" s="58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</row>
    <row r="40" spans="1:31" ht="15" customHeight="1" x14ac:dyDescent="0.35">
      <c r="A40" s="52" t="s">
        <v>31</v>
      </c>
      <c r="B40" s="57" cm="1">
        <f t="array" ref="B40">SUMPRODUCT(('Data - headcount'!$A$2:$A$10000=$B$3)*('Data - headcount'!$B$2:$B$10000=$A40)*('Data - headcount'!$F$2:$F$10000))</f>
        <v>868</v>
      </c>
      <c r="C40" s="57" cm="1">
        <f t="array" ref="C40">SUMPRODUCT(('Data - retirements'!$A$2:$A$10000=$A$3)*('Data - retirements'!$B$2:$B$10000=$A40)*('Data - retirements'!$F$2:$F$10000=C$1)*('Data - retirements'!$G$2:$G$10000))+SUMPRODUCT(('Data - retirements'!$A$2:$A$10000=$A$3)*('Data - retirements'!$B$2:$B$10000=$A40)*('Data - retirements'!$F$2:$F$10000=C$2)*('Data - retirements'!$G$2:$G$10000))+SUMPRODUCT(('Data - retirements'!$A$2:$A$10000=$A$3)*('Data - retirements'!$B$2:$B$10000=$A40)*('Data - retirements'!$F$2:$F$10000=C$3)*('Data - retirements'!$G$2:$G$10000))+SUMPRODUCT(('Data - retirements'!$A$2:$A$10000=$A$3)*('Data - retirements'!$B$2:$B$10000=$A40)*('Data - retirements'!$F$2:$F$10000=C$4)*('Data - retirements'!$G$2:$G$10000))+SUMPRODUCT(('Data - retirements'!$A$2:$A$10000=$A$3)*('Data - retirements'!$B$2:$B$10000=$A40)*('Data - retirements'!$F$2:$F$10000=C$5)*('Data - retirements'!$G$2:$G$10000))</f>
        <v>19</v>
      </c>
      <c r="D40" s="57" cm="1">
        <f t="array" ref="D40">SUMPRODUCT(('Data - retirements'!$A$2:$A$10000=$A$3)*('Data - retirements'!$B$2:$B$10000=$A40)*('Data - retirements'!$F$2:$F$10000=D$2)*('Data - retirements'!$G$2:$G$10000))+SUMPRODUCT(('Data - retirements'!$A$2:$A$10000=$A$3)*('Data - retirements'!$B$2:$B$10000=$A40)*('Data - retirements'!$F$2:$F$10000=D$3)*('Data - retirements'!$G$2:$G$10000))+SUMPRODUCT(('Data - retirements'!$A$2:$A$10000=$A$3)*('Data - retirements'!$B$2:$B$10000=$A40)*('Data - retirements'!$F$2:$F$10000=D$4)*('Data - retirements'!$G$2:$G$10000))+SUMPRODUCT(('Data - retirements'!$A$2:$A$10000=$A$3)*('Data - retirements'!$B$2:$B$10000=$A40)*('Data - retirements'!$F$2:$F$10000=D$5)*('Data - retirements'!$G$2:$G$10000))</f>
        <v>0</v>
      </c>
      <c r="E40" s="61">
        <f t="shared" si="2"/>
        <v>21.9</v>
      </c>
      <c r="F40" s="61">
        <f t="shared" si="3"/>
        <v>0</v>
      </c>
      <c r="I40" s="58"/>
      <c r="J40" s="58"/>
      <c r="L40" s="58"/>
      <c r="M40" s="58"/>
      <c r="O40" s="58"/>
      <c r="P40" s="58"/>
      <c r="Q40" s="58"/>
      <c r="R40" s="58"/>
      <c r="S40" s="58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</row>
    <row r="41" spans="1:31" ht="15" customHeight="1" x14ac:dyDescent="0.35">
      <c r="A41" s="52" t="s">
        <v>32</v>
      </c>
      <c r="B41" s="57" cm="1">
        <f t="array" ref="B41">SUMPRODUCT(('Data - headcount'!$A$2:$A$10000=$B$3)*('Data - headcount'!$B$2:$B$10000=$A41)*('Data - headcount'!$F$2:$F$10000))</f>
        <v>81</v>
      </c>
      <c r="C41" s="57" cm="1">
        <f t="array" ref="C41">SUMPRODUCT(('Data - retirements'!$A$2:$A$10000=$A$3)*('Data - retirements'!$B$2:$B$10000=$A41)*('Data - retirements'!$F$2:$F$10000=C$1)*('Data - retirements'!$G$2:$G$10000))+SUMPRODUCT(('Data - retirements'!$A$2:$A$10000=$A$3)*('Data - retirements'!$B$2:$B$10000=$A41)*('Data - retirements'!$F$2:$F$10000=C$2)*('Data - retirements'!$G$2:$G$10000))+SUMPRODUCT(('Data - retirements'!$A$2:$A$10000=$A$3)*('Data - retirements'!$B$2:$B$10000=$A41)*('Data - retirements'!$F$2:$F$10000=C$3)*('Data - retirements'!$G$2:$G$10000))+SUMPRODUCT(('Data - retirements'!$A$2:$A$10000=$A$3)*('Data - retirements'!$B$2:$B$10000=$A41)*('Data - retirements'!$F$2:$F$10000=C$4)*('Data - retirements'!$G$2:$G$10000))+SUMPRODUCT(('Data - retirements'!$A$2:$A$10000=$A$3)*('Data - retirements'!$B$2:$B$10000=$A41)*('Data - retirements'!$F$2:$F$10000=C$5)*('Data - retirements'!$G$2:$G$10000))</f>
        <v>2</v>
      </c>
      <c r="D41" s="57" cm="1">
        <f t="array" ref="D41">SUMPRODUCT(('Data - retirements'!$A$2:$A$10000=$A$3)*('Data - retirements'!$B$2:$B$10000=$A41)*('Data - retirements'!$F$2:$F$10000=D$2)*('Data - retirements'!$G$2:$G$10000))+SUMPRODUCT(('Data - retirements'!$A$2:$A$10000=$A$3)*('Data - retirements'!$B$2:$B$10000=$A41)*('Data - retirements'!$F$2:$F$10000=D$3)*('Data - retirements'!$G$2:$G$10000))+SUMPRODUCT(('Data - retirements'!$A$2:$A$10000=$A$3)*('Data - retirements'!$B$2:$B$10000=$A41)*('Data - retirements'!$F$2:$F$10000=D$4)*('Data - retirements'!$G$2:$G$10000))+SUMPRODUCT(('Data - retirements'!$A$2:$A$10000=$A$3)*('Data - retirements'!$B$2:$B$10000=$A41)*('Data - retirements'!$F$2:$F$10000=D$5)*('Data - retirements'!$G$2:$G$10000))</f>
        <v>1</v>
      </c>
      <c r="E41" s="61">
        <f t="shared" si="2"/>
        <v>24.7</v>
      </c>
      <c r="F41" s="61">
        <f t="shared" si="3"/>
        <v>12.3</v>
      </c>
      <c r="I41" s="58"/>
      <c r="J41" s="58"/>
      <c r="L41" s="58"/>
      <c r="M41" s="58"/>
      <c r="O41" s="58"/>
      <c r="P41" s="58"/>
      <c r="Q41" s="58"/>
      <c r="R41" s="58"/>
      <c r="S41" s="58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</row>
    <row r="42" spans="1:31" ht="15" customHeight="1" x14ac:dyDescent="0.35">
      <c r="A42" s="52" t="s">
        <v>33</v>
      </c>
      <c r="B42" s="57" cm="1">
        <f t="array" ref="B42">SUMPRODUCT(('Data - headcount'!$A$2:$A$10000=$B$3)*('Data - headcount'!$B$2:$B$10000=$A42)*('Data - headcount'!$F$2:$F$10000))</f>
        <v>689</v>
      </c>
      <c r="C42" s="57" cm="1">
        <f t="array" ref="C42">SUMPRODUCT(('Data - retirements'!$A$2:$A$10000=$A$3)*('Data - retirements'!$B$2:$B$10000=$A42)*('Data - retirements'!$F$2:$F$10000=C$1)*('Data - retirements'!$G$2:$G$10000))+SUMPRODUCT(('Data - retirements'!$A$2:$A$10000=$A$3)*('Data - retirements'!$B$2:$B$10000=$A42)*('Data - retirements'!$F$2:$F$10000=C$2)*('Data - retirements'!$G$2:$G$10000))+SUMPRODUCT(('Data - retirements'!$A$2:$A$10000=$A$3)*('Data - retirements'!$B$2:$B$10000=$A42)*('Data - retirements'!$F$2:$F$10000=C$3)*('Data - retirements'!$G$2:$G$10000))+SUMPRODUCT(('Data - retirements'!$A$2:$A$10000=$A$3)*('Data - retirements'!$B$2:$B$10000=$A42)*('Data - retirements'!$F$2:$F$10000=C$4)*('Data - retirements'!$G$2:$G$10000))+SUMPRODUCT(('Data - retirements'!$A$2:$A$10000=$A$3)*('Data - retirements'!$B$2:$B$10000=$A42)*('Data - retirements'!$F$2:$F$10000=C$5)*('Data - retirements'!$G$2:$G$10000))</f>
        <v>13</v>
      </c>
      <c r="D42" s="57" cm="1">
        <f t="array" ref="D42">SUMPRODUCT(('Data - retirements'!$A$2:$A$10000=$A$3)*('Data - retirements'!$B$2:$B$10000=$A42)*('Data - retirements'!$F$2:$F$10000=D$2)*('Data - retirements'!$G$2:$G$10000))+SUMPRODUCT(('Data - retirements'!$A$2:$A$10000=$A$3)*('Data - retirements'!$B$2:$B$10000=$A42)*('Data - retirements'!$F$2:$F$10000=D$3)*('Data - retirements'!$G$2:$G$10000))+SUMPRODUCT(('Data - retirements'!$A$2:$A$10000=$A$3)*('Data - retirements'!$B$2:$B$10000=$A42)*('Data - retirements'!$F$2:$F$10000=D$4)*('Data - retirements'!$G$2:$G$10000))+SUMPRODUCT(('Data - retirements'!$A$2:$A$10000=$A$3)*('Data - retirements'!$B$2:$B$10000=$A42)*('Data - retirements'!$F$2:$F$10000=D$5)*('Data - retirements'!$G$2:$G$10000))</f>
        <v>0</v>
      </c>
      <c r="E42" s="61">
        <f t="shared" si="2"/>
        <v>18.899999999999999</v>
      </c>
      <c r="F42" s="61">
        <f t="shared" si="3"/>
        <v>0</v>
      </c>
      <c r="I42" s="58"/>
      <c r="J42" s="58"/>
      <c r="L42" s="58"/>
      <c r="M42" s="58"/>
      <c r="O42" s="58"/>
      <c r="P42" s="58"/>
      <c r="Q42" s="58"/>
      <c r="R42" s="58"/>
      <c r="S42" s="58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</row>
    <row r="43" spans="1:31" ht="15" customHeight="1" x14ac:dyDescent="0.35">
      <c r="A43" s="52" t="s">
        <v>34</v>
      </c>
      <c r="B43" s="57" cm="1">
        <f t="array" ref="B43">SUMPRODUCT(('Data - headcount'!$A$2:$A$10000=$B$3)*('Data - headcount'!$B$2:$B$10000=$A43)*('Data - headcount'!$F$2:$F$10000))</f>
        <v>527</v>
      </c>
      <c r="C43" s="57" cm="1">
        <f t="array" ref="C43">SUMPRODUCT(('Data - retirements'!$A$2:$A$10000=$A$3)*('Data - retirements'!$B$2:$B$10000=$A43)*('Data - retirements'!$F$2:$F$10000=C$1)*('Data - retirements'!$G$2:$G$10000))+SUMPRODUCT(('Data - retirements'!$A$2:$A$10000=$A$3)*('Data - retirements'!$B$2:$B$10000=$A43)*('Data - retirements'!$F$2:$F$10000=C$2)*('Data - retirements'!$G$2:$G$10000))+SUMPRODUCT(('Data - retirements'!$A$2:$A$10000=$A$3)*('Data - retirements'!$B$2:$B$10000=$A43)*('Data - retirements'!$F$2:$F$10000=C$3)*('Data - retirements'!$G$2:$G$10000))+SUMPRODUCT(('Data - retirements'!$A$2:$A$10000=$A$3)*('Data - retirements'!$B$2:$B$10000=$A43)*('Data - retirements'!$F$2:$F$10000=C$4)*('Data - retirements'!$G$2:$G$10000))+SUMPRODUCT(('Data - retirements'!$A$2:$A$10000=$A$3)*('Data - retirements'!$B$2:$B$10000=$A43)*('Data - retirements'!$F$2:$F$10000=C$5)*('Data - retirements'!$G$2:$G$10000))</f>
        <v>11</v>
      </c>
      <c r="D43" s="57" cm="1">
        <f t="array" ref="D43">SUMPRODUCT(('Data - retirements'!$A$2:$A$10000=$A$3)*('Data - retirements'!$B$2:$B$10000=$A43)*('Data - retirements'!$F$2:$F$10000=D$2)*('Data - retirements'!$G$2:$G$10000))+SUMPRODUCT(('Data - retirements'!$A$2:$A$10000=$A$3)*('Data - retirements'!$B$2:$B$10000=$A43)*('Data - retirements'!$F$2:$F$10000=D$3)*('Data - retirements'!$G$2:$G$10000))+SUMPRODUCT(('Data - retirements'!$A$2:$A$10000=$A$3)*('Data - retirements'!$B$2:$B$10000=$A43)*('Data - retirements'!$F$2:$F$10000=D$4)*('Data - retirements'!$G$2:$G$10000))+SUMPRODUCT(('Data - retirements'!$A$2:$A$10000=$A$3)*('Data - retirements'!$B$2:$B$10000=$A43)*('Data - retirements'!$F$2:$F$10000=D$5)*('Data - retirements'!$G$2:$G$10000))</f>
        <v>0</v>
      </c>
      <c r="E43" s="61">
        <f t="shared" si="2"/>
        <v>20.9</v>
      </c>
      <c r="F43" s="61">
        <f t="shared" si="3"/>
        <v>0</v>
      </c>
      <c r="I43" s="58"/>
      <c r="J43" s="58"/>
      <c r="L43" s="58"/>
      <c r="M43" s="58"/>
      <c r="O43" s="58"/>
      <c r="P43" s="58"/>
      <c r="Q43" s="58"/>
      <c r="R43" s="58"/>
      <c r="S43" s="58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</row>
    <row r="44" spans="1:31" ht="15" customHeight="1" x14ac:dyDescent="0.35">
      <c r="A44" s="52" t="s">
        <v>35</v>
      </c>
      <c r="B44" s="57" cm="1">
        <f t="array" ref="B44">SUMPRODUCT(('Data - headcount'!$A$2:$A$10000=$B$3)*('Data - headcount'!$B$2:$B$10000=$A44)*('Data - headcount'!$F$2:$F$10000))</f>
        <v>340</v>
      </c>
      <c r="C44" s="57" cm="1">
        <f t="array" ref="C44">SUMPRODUCT(('Data - retirements'!$A$2:$A$10000=$A$3)*('Data - retirements'!$B$2:$B$10000=$A44)*('Data - retirements'!$F$2:$F$10000=C$1)*('Data - retirements'!$G$2:$G$10000))+SUMPRODUCT(('Data - retirements'!$A$2:$A$10000=$A$3)*('Data - retirements'!$B$2:$B$10000=$A44)*('Data - retirements'!$F$2:$F$10000=C$2)*('Data - retirements'!$G$2:$G$10000))+SUMPRODUCT(('Data - retirements'!$A$2:$A$10000=$A$3)*('Data - retirements'!$B$2:$B$10000=$A44)*('Data - retirements'!$F$2:$F$10000=C$3)*('Data - retirements'!$G$2:$G$10000))+SUMPRODUCT(('Data - retirements'!$A$2:$A$10000=$A$3)*('Data - retirements'!$B$2:$B$10000=$A44)*('Data - retirements'!$F$2:$F$10000=C$4)*('Data - retirements'!$G$2:$G$10000))+SUMPRODUCT(('Data - retirements'!$A$2:$A$10000=$A$3)*('Data - retirements'!$B$2:$B$10000=$A44)*('Data - retirements'!$F$2:$F$10000=C$5)*('Data - retirements'!$G$2:$G$10000))</f>
        <v>4</v>
      </c>
      <c r="D44" s="57" cm="1">
        <f t="array" ref="D44">SUMPRODUCT(('Data - retirements'!$A$2:$A$10000=$A$3)*('Data - retirements'!$B$2:$B$10000=$A44)*('Data - retirements'!$F$2:$F$10000=D$2)*('Data - retirements'!$G$2:$G$10000))+SUMPRODUCT(('Data - retirements'!$A$2:$A$10000=$A$3)*('Data - retirements'!$B$2:$B$10000=$A44)*('Data - retirements'!$F$2:$F$10000=D$3)*('Data - retirements'!$G$2:$G$10000))+SUMPRODUCT(('Data - retirements'!$A$2:$A$10000=$A$3)*('Data - retirements'!$B$2:$B$10000=$A44)*('Data - retirements'!$F$2:$F$10000=D$4)*('Data - retirements'!$G$2:$G$10000))+SUMPRODUCT(('Data - retirements'!$A$2:$A$10000=$A$3)*('Data - retirements'!$B$2:$B$10000=$A44)*('Data - retirements'!$F$2:$F$10000=D$5)*('Data - retirements'!$G$2:$G$10000))</f>
        <v>0</v>
      </c>
      <c r="E44" s="61">
        <f t="shared" si="2"/>
        <v>11.8</v>
      </c>
      <c r="F44" s="61">
        <f t="shared" si="3"/>
        <v>0</v>
      </c>
      <c r="I44" s="58"/>
      <c r="J44" s="58"/>
      <c r="L44" s="58"/>
      <c r="M44" s="58"/>
      <c r="O44" s="58"/>
      <c r="P44" s="58"/>
      <c r="Q44" s="58"/>
      <c r="R44" s="58"/>
      <c r="S44" s="58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</row>
    <row r="45" spans="1:31" ht="15" customHeight="1" x14ac:dyDescent="0.35">
      <c r="A45" s="52" t="s">
        <v>36</v>
      </c>
      <c r="B45" s="57" cm="1">
        <f t="array" ref="B45">SUMPRODUCT(('Data - headcount'!$A$2:$A$10000=$B$3)*('Data - headcount'!$B$2:$B$10000=$A45)*('Data - headcount'!$F$2:$F$10000))</f>
        <v>841</v>
      </c>
      <c r="C45" s="57" cm="1">
        <f t="array" ref="C45">SUMPRODUCT(('Data - retirements'!$A$2:$A$10000=$A$3)*('Data - retirements'!$B$2:$B$10000=$A45)*('Data - retirements'!$F$2:$F$10000=C$1)*('Data - retirements'!$G$2:$G$10000))+SUMPRODUCT(('Data - retirements'!$A$2:$A$10000=$A$3)*('Data - retirements'!$B$2:$B$10000=$A45)*('Data - retirements'!$F$2:$F$10000=C$2)*('Data - retirements'!$G$2:$G$10000))+SUMPRODUCT(('Data - retirements'!$A$2:$A$10000=$A$3)*('Data - retirements'!$B$2:$B$10000=$A45)*('Data - retirements'!$F$2:$F$10000=C$3)*('Data - retirements'!$G$2:$G$10000))+SUMPRODUCT(('Data - retirements'!$A$2:$A$10000=$A$3)*('Data - retirements'!$B$2:$B$10000=$A45)*('Data - retirements'!$F$2:$F$10000=C$4)*('Data - retirements'!$G$2:$G$10000))+SUMPRODUCT(('Data - retirements'!$A$2:$A$10000=$A$3)*('Data - retirements'!$B$2:$B$10000=$A45)*('Data - retirements'!$F$2:$F$10000=C$5)*('Data - retirements'!$G$2:$G$10000))</f>
        <v>21</v>
      </c>
      <c r="D45" s="57" cm="1">
        <f t="array" ref="D45">SUMPRODUCT(('Data - retirements'!$A$2:$A$10000=$A$3)*('Data - retirements'!$B$2:$B$10000=$A45)*('Data - retirements'!$F$2:$F$10000=D$2)*('Data - retirements'!$G$2:$G$10000))+SUMPRODUCT(('Data - retirements'!$A$2:$A$10000=$A$3)*('Data - retirements'!$B$2:$B$10000=$A45)*('Data - retirements'!$F$2:$F$10000=D$3)*('Data - retirements'!$G$2:$G$10000))+SUMPRODUCT(('Data - retirements'!$A$2:$A$10000=$A$3)*('Data - retirements'!$B$2:$B$10000=$A45)*('Data - retirements'!$F$2:$F$10000=D$4)*('Data - retirements'!$G$2:$G$10000))+SUMPRODUCT(('Data - retirements'!$A$2:$A$10000=$A$3)*('Data - retirements'!$B$2:$B$10000=$A45)*('Data - retirements'!$F$2:$F$10000=D$5)*('Data - retirements'!$G$2:$G$10000))</f>
        <v>1</v>
      </c>
      <c r="E45" s="61">
        <f t="shared" si="2"/>
        <v>25</v>
      </c>
      <c r="F45" s="61">
        <f t="shared" si="3"/>
        <v>1.2</v>
      </c>
      <c r="I45" s="58"/>
      <c r="J45" s="58"/>
      <c r="L45" s="58"/>
      <c r="M45" s="58"/>
      <c r="O45" s="58"/>
      <c r="P45" s="58"/>
      <c r="Q45" s="58"/>
      <c r="R45" s="58"/>
      <c r="S45" s="58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</row>
    <row r="46" spans="1:31" ht="15" customHeight="1" x14ac:dyDescent="0.35">
      <c r="A46" s="52" t="s">
        <v>37</v>
      </c>
      <c r="B46" s="57" cm="1">
        <f t="array" ref="B46">SUMPRODUCT(('Data - headcount'!$A$2:$A$10000=$B$3)*('Data - headcount'!$B$2:$B$10000=$A46)*('Data - headcount'!$F$2:$F$10000))</f>
        <v>643</v>
      </c>
      <c r="C46" s="57" cm="1">
        <f t="array" ref="C46">SUMPRODUCT(('Data - retirements'!$A$2:$A$10000=$A$3)*('Data - retirements'!$B$2:$B$10000=$A46)*('Data - retirements'!$F$2:$F$10000=C$1)*('Data - retirements'!$G$2:$G$10000))+SUMPRODUCT(('Data - retirements'!$A$2:$A$10000=$A$3)*('Data - retirements'!$B$2:$B$10000=$A46)*('Data - retirements'!$F$2:$F$10000=C$2)*('Data - retirements'!$G$2:$G$10000))+SUMPRODUCT(('Data - retirements'!$A$2:$A$10000=$A$3)*('Data - retirements'!$B$2:$B$10000=$A46)*('Data - retirements'!$F$2:$F$10000=C$3)*('Data - retirements'!$G$2:$G$10000))+SUMPRODUCT(('Data - retirements'!$A$2:$A$10000=$A$3)*('Data - retirements'!$B$2:$B$10000=$A46)*('Data - retirements'!$F$2:$F$10000=C$4)*('Data - retirements'!$G$2:$G$10000))+SUMPRODUCT(('Data - retirements'!$A$2:$A$10000=$A$3)*('Data - retirements'!$B$2:$B$10000=$A46)*('Data - retirements'!$F$2:$F$10000=C$5)*('Data - retirements'!$G$2:$G$10000))</f>
        <v>8</v>
      </c>
      <c r="D46" s="57" cm="1">
        <f t="array" ref="D46">SUMPRODUCT(('Data - retirements'!$A$2:$A$10000=$A$3)*('Data - retirements'!$B$2:$B$10000=$A46)*('Data - retirements'!$F$2:$F$10000=D$2)*('Data - retirements'!$G$2:$G$10000))+SUMPRODUCT(('Data - retirements'!$A$2:$A$10000=$A$3)*('Data - retirements'!$B$2:$B$10000=$A46)*('Data - retirements'!$F$2:$F$10000=D$3)*('Data - retirements'!$G$2:$G$10000))+SUMPRODUCT(('Data - retirements'!$A$2:$A$10000=$A$3)*('Data - retirements'!$B$2:$B$10000=$A46)*('Data - retirements'!$F$2:$F$10000=D$4)*('Data - retirements'!$G$2:$G$10000))+SUMPRODUCT(('Data - retirements'!$A$2:$A$10000=$A$3)*('Data - retirements'!$B$2:$B$10000=$A46)*('Data - retirements'!$F$2:$F$10000=D$5)*('Data - retirements'!$G$2:$G$10000))</f>
        <v>0</v>
      </c>
      <c r="E46" s="61">
        <f t="shared" si="2"/>
        <v>12.4</v>
      </c>
      <c r="F46" s="61">
        <f t="shared" si="3"/>
        <v>0</v>
      </c>
      <c r="I46" s="58"/>
      <c r="J46" s="58"/>
      <c r="L46" s="58"/>
      <c r="M46" s="58"/>
      <c r="O46" s="58"/>
      <c r="P46" s="58"/>
      <c r="Q46" s="58"/>
      <c r="R46" s="58"/>
      <c r="S46" s="58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</row>
    <row r="47" spans="1:31" ht="15" customHeight="1" x14ac:dyDescent="0.35">
      <c r="A47" s="52" t="s">
        <v>38</v>
      </c>
      <c r="B47" s="57" cm="1">
        <f t="array" ref="B47">SUMPRODUCT(('Data - headcount'!$A$2:$A$10000=$B$3)*('Data - headcount'!$B$2:$B$10000=$A47)*('Data - headcount'!$F$2:$F$10000))</f>
        <v>582</v>
      </c>
      <c r="C47" s="57" cm="1">
        <f t="array" ref="C47">SUMPRODUCT(('Data - retirements'!$A$2:$A$10000=$A$3)*('Data - retirements'!$B$2:$B$10000=$A47)*('Data - retirements'!$F$2:$F$10000=C$1)*('Data - retirements'!$G$2:$G$10000))+SUMPRODUCT(('Data - retirements'!$A$2:$A$10000=$A$3)*('Data - retirements'!$B$2:$B$10000=$A47)*('Data - retirements'!$F$2:$F$10000=C$2)*('Data - retirements'!$G$2:$G$10000))+SUMPRODUCT(('Data - retirements'!$A$2:$A$10000=$A$3)*('Data - retirements'!$B$2:$B$10000=$A47)*('Data - retirements'!$F$2:$F$10000=C$3)*('Data - retirements'!$G$2:$G$10000))+SUMPRODUCT(('Data - retirements'!$A$2:$A$10000=$A$3)*('Data - retirements'!$B$2:$B$10000=$A47)*('Data - retirements'!$F$2:$F$10000=C$4)*('Data - retirements'!$G$2:$G$10000))+SUMPRODUCT(('Data - retirements'!$A$2:$A$10000=$A$3)*('Data - retirements'!$B$2:$B$10000=$A47)*('Data - retirements'!$F$2:$F$10000=C$5)*('Data - retirements'!$G$2:$G$10000))</f>
        <v>16</v>
      </c>
      <c r="D47" s="57" cm="1">
        <f t="array" ref="D47">SUMPRODUCT(('Data - retirements'!$A$2:$A$10000=$A$3)*('Data - retirements'!$B$2:$B$10000=$A47)*('Data - retirements'!$F$2:$F$10000=D$2)*('Data - retirements'!$G$2:$G$10000))+SUMPRODUCT(('Data - retirements'!$A$2:$A$10000=$A$3)*('Data - retirements'!$B$2:$B$10000=$A47)*('Data - retirements'!$F$2:$F$10000=D$3)*('Data - retirements'!$G$2:$G$10000))+SUMPRODUCT(('Data - retirements'!$A$2:$A$10000=$A$3)*('Data - retirements'!$B$2:$B$10000=$A47)*('Data - retirements'!$F$2:$F$10000=D$4)*('Data - retirements'!$G$2:$G$10000))+SUMPRODUCT(('Data - retirements'!$A$2:$A$10000=$A$3)*('Data - retirements'!$B$2:$B$10000=$A47)*('Data - retirements'!$F$2:$F$10000=D$5)*('Data - retirements'!$G$2:$G$10000))</f>
        <v>0</v>
      </c>
      <c r="E47" s="61">
        <f t="shared" si="2"/>
        <v>27.5</v>
      </c>
      <c r="F47" s="61">
        <f t="shared" si="3"/>
        <v>0</v>
      </c>
      <c r="I47" s="58"/>
      <c r="J47" s="58"/>
      <c r="L47" s="58"/>
      <c r="M47" s="58"/>
      <c r="O47" s="58"/>
      <c r="P47" s="58"/>
      <c r="Q47" s="58"/>
      <c r="R47" s="58"/>
      <c r="S47" s="58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</row>
    <row r="48" spans="1:31" ht="15" customHeight="1" x14ac:dyDescent="0.35">
      <c r="A48" s="52" t="s">
        <v>39</v>
      </c>
      <c r="B48" s="57" cm="1">
        <f t="array" ref="B48">SUMPRODUCT(('Data - headcount'!$A$2:$A$10000=$B$3)*('Data - headcount'!$B$2:$B$10000=$A48)*('Data - headcount'!$F$2:$F$10000))</f>
        <v>953</v>
      </c>
      <c r="C48" s="57" cm="1">
        <f t="array" ref="C48">SUMPRODUCT(('Data - retirements'!$A$2:$A$10000=$A$3)*('Data - retirements'!$B$2:$B$10000=$A48)*('Data - retirements'!$F$2:$F$10000=C$1)*('Data - retirements'!$G$2:$G$10000))+SUMPRODUCT(('Data - retirements'!$A$2:$A$10000=$A$3)*('Data - retirements'!$B$2:$B$10000=$A48)*('Data - retirements'!$F$2:$F$10000=C$2)*('Data - retirements'!$G$2:$G$10000))+SUMPRODUCT(('Data - retirements'!$A$2:$A$10000=$A$3)*('Data - retirements'!$B$2:$B$10000=$A48)*('Data - retirements'!$F$2:$F$10000=C$3)*('Data - retirements'!$G$2:$G$10000))+SUMPRODUCT(('Data - retirements'!$A$2:$A$10000=$A$3)*('Data - retirements'!$B$2:$B$10000=$A48)*('Data - retirements'!$F$2:$F$10000=C$4)*('Data - retirements'!$G$2:$G$10000))+SUMPRODUCT(('Data - retirements'!$A$2:$A$10000=$A$3)*('Data - retirements'!$B$2:$B$10000=$A48)*('Data - retirements'!$F$2:$F$10000=C$5)*('Data - retirements'!$G$2:$G$10000))</f>
        <v>22</v>
      </c>
      <c r="D48" s="57" cm="1">
        <f t="array" ref="D48">SUMPRODUCT(('Data - retirements'!$A$2:$A$10000=$A$3)*('Data - retirements'!$B$2:$B$10000=$A48)*('Data - retirements'!$F$2:$F$10000=D$2)*('Data - retirements'!$G$2:$G$10000))+SUMPRODUCT(('Data - retirements'!$A$2:$A$10000=$A$3)*('Data - retirements'!$B$2:$B$10000=$A48)*('Data - retirements'!$F$2:$F$10000=D$3)*('Data - retirements'!$G$2:$G$10000))+SUMPRODUCT(('Data - retirements'!$A$2:$A$10000=$A$3)*('Data - retirements'!$B$2:$B$10000=$A48)*('Data - retirements'!$F$2:$F$10000=D$4)*('Data - retirements'!$G$2:$G$10000))+SUMPRODUCT(('Data - retirements'!$A$2:$A$10000=$A$3)*('Data - retirements'!$B$2:$B$10000=$A48)*('Data - retirements'!$F$2:$F$10000=D$5)*('Data - retirements'!$G$2:$G$10000))</f>
        <v>0</v>
      </c>
      <c r="E48" s="61">
        <f t="shared" si="2"/>
        <v>23.1</v>
      </c>
      <c r="F48" s="61">
        <f t="shared" si="3"/>
        <v>0</v>
      </c>
      <c r="I48" s="58"/>
      <c r="J48" s="58"/>
      <c r="L48" s="58"/>
      <c r="M48" s="58"/>
      <c r="O48" s="58"/>
      <c r="P48" s="58"/>
      <c r="Q48" s="58"/>
      <c r="R48" s="58"/>
      <c r="S48" s="58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</row>
    <row r="49" spans="1:31" ht="15" customHeight="1" x14ac:dyDescent="0.35">
      <c r="A49" s="52" t="s">
        <v>40</v>
      </c>
      <c r="B49" s="70" t="str" cm="1">
        <f t="array" ref="B49">IF(A3="2022/23","..",SUMPRODUCT(('Data - headcount'!$A$2:$A$10000=$B$3)*('Data - headcount'!$B$2:$B$10000=$A49)*('Data - headcount'!$F$2:$F$10000)))</f>
        <v>..</v>
      </c>
      <c r="C49" s="70" t="str" cm="1">
        <f t="array" ref="C49">IF(A3="2022/23","..",SUMPRODUCT(('Data - retirements'!$A$2:$A$10000=$A$3)*('Data - retirements'!$B$2:$B$10000=$A49)*('Data - retirements'!$F$2:$F$10000=C$1)*('Data - retirements'!$G$2:$G$10000))+SUMPRODUCT(('Data - retirements'!$A$2:$A$10000=$A$3)*('Data - retirements'!$B$2:$B$10000=$A49)*('Data - retirements'!$F$2:$F$10000=C$2)*('Data - retirements'!$G$2:$G$10000))+SUMPRODUCT(('Data - retirements'!$A$2:$A$10000=$A$3)*('Data - retirements'!$B$2:$B$10000=$A49)*('Data - retirements'!$F$2:$F$10000=C$3)*('Data - retirements'!$G$2:$G$10000))+SUMPRODUCT(('Data - retirements'!$A$2:$A$10000=$A$3)*('Data - retirements'!$B$2:$B$10000=$A49)*('Data - retirements'!$F$2:$F$10000=C$4)*('Data - retirements'!$G$2:$G$10000))+SUMPRODUCT(('Data - retirements'!$A$2:$A$10000=$A$3)*('Data - retirements'!$B$2:$B$10000=$A49)*('Data - retirements'!$F$2:$F$10000=C$5)*('Data - retirements'!$G$2:$G$10000)))</f>
        <v>..</v>
      </c>
      <c r="D49" s="57" t="str" cm="1">
        <f t="array" ref="D49">IF(A3="2022/23","..",SUMPRODUCT(('Data - retirements'!$A$2:$A$10000=$A$3)*('Data - retirements'!$B$2:$B$10000=$A49)*('Data - retirements'!$F$2:$F$10000=D$2)*('Data - retirements'!$G$2:$G$10000))+SUMPRODUCT(('Data - retirements'!$A$2:$A$10000=$A$3)*('Data - retirements'!$B$2:$B$10000=$A49)*('Data - retirements'!$F$2:$F$10000=D$3)*('Data - retirements'!$G$2:$G$10000))+SUMPRODUCT(('Data - retirements'!$A$2:$A$10000=$A$3)*('Data - retirements'!$B$2:$B$10000=$A49)*('Data - retirements'!$F$2:$F$10000=D$4)*('Data - retirements'!$G$2:$G$10000))+SUMPRODUCT(('Data - retirements'!$A$2:$A$10000=$A$3)*('Data - retirements'!$B$2:$B$10000=$A49)*('Data - retirements'!$F$2:$F$10000=D$5)*('Data - retirements'!$G$2:$G$10000)))</f>
        <v>..</v>
      </c>
      <c r="E49" s="61" t="str">
        <f>IF(OR(B49="..",B49=0),"..",ROUND((C49*1000)/B49,1))</f>
        <v>..</v>
      </c>
      <c r="F49" s="61" t="str">
        <f>IF(OR(B49=0,B49=".."),"..",ROUND((D49*1000)/B49,1))</f>
        <v>..</v>
      </c>
      <c r="I49" s="58"/>
      <c r="J49" s="58"/>
      <c r="L49" s="58"/>
      <c r="M49" s="58"/>
      <c r="O49" s="58"/>
      <c r="P49" s="58"/>
      <c r="Q49" s="58"/>
      <c r="R49" s="58"/>
      <c r="S49" s="58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</row>
    <row r="50" spans="1:31" ht="15" customHeight="1" x14ac:dyDescent="0.35">
      <c r="A50" s="52" t="s">
        <v>41</v>
      </c>
      <c r="B50" s="57" cm="1">
        <f t="array" ref="B50">SUMPRODUCT(('Data - headcount'!$A$2:$A$10000=$B$3)*('Data - headcount'!$B$2:$B$10000=$A50)*('Data - headcount'!$F$2:$F$10000))</f>
        <v>704</v>
      </c>
      <c r="C50" s="57" cm="1">
        <f t="array" ref="C50">SUMPRODUCT(('Data - retirements'!$A$2:$A$10000=$A$3)*('Data - retirements'!$B$2:$B$10000=$A50)*('Data - retirements'!$F$2:$F$10000=C$1)*('Data - retirements'!$G$2:$G$10000))+SUMPRODUCT(('Data - retirements'!$A$2:$A$10000=$A$3)*('Data - retirements'!$B$2:$B$10000=$A50)*('Data - retirements'!$F$2:$F$10000=C$2)*('Data - retirements'!$G$2:$G$10000))+SUMPRODUCT(('Data - retirements'!$A$2:$A$10000=$A$3)*('Data - retirements'!$B$2:$B$10000=$A50)*('Data - retirements'!$F$2:$F$10000=C$3)*('Data - retirements'!$G$2:$G$10000))+SUMPRODUCT(('Data - retirements'!$A$2:$A$10000=$A$3)*('Data - retirements'!$B$2:$B$10000=$A50)*('Data - retirements'!$F$2:$F$10000=C$4)*('Data - retirements'!$G$2:$G$10000))+SUMPRODUCT(('Data - retirements'!$A$2:$A$10000=$A$3)*('Data - retirements'!$B$2:$B$10000=$A50)*('Data - retirements'!$F$2:$F$10000=C$5)*('Data - retirements'!$G$2:$G$10000))</f>
        <v>18</v>
      </c>
      <c r="D50" s="57" cm="1">
        <f t="array" ref="D50">SUMPRODUCT(('Data - retirements'!$A$2:$A$10000=$A$3)*('Data - retirements'!$B$2:$B$10000=$A50)*('Data - retirements'!$F$2:$F$10000=D$2)*('Data - retirements'!$G$2:$G$10000))+SUMPRODUCT(('Data - retirements'!$A$2:$A$10000=$A$3)*('Data - retirements'!$B$2:$B$10000=$A50)*('Data - retirements'!$F$2:$F$10000=D$3)*('Data - retirements'!$G$2:$G$10000))+SUMPRODUCT(('Data - retirements'!$A$2:$A$10000=$A$3)*('Data - retirements'!$B$2:$B$10000=$A50)*('Data - retirements'!$F$2:$F$10000=D$4)*('Data - retirements'!$G$2:$G$10000))+SUMPRODUCT(('Data - retirements'!$A$2:$A$10000=$A$3)*('Data - retirements'!$B$2:$B$10000=$A50)*('Data - retirements'!$F$2:$F$10000=D$5)*('Data - retirements'!$G$2:$G$10000))</f>
        <v>1</v>
      </c>
      <c r="E50" s="61">
        <f t="shared" si="2"/>
        <v>25.6</v>
      </c>
      <c r="F50" s="61">
        <f t="shared" si="3"/>
        <v>1.4</v>
      </c>
      <c r="I50" s="58"/>
      <c r="J50" s="58"/>
      <c r="L50" s="58"/>
      <c r="M50" s="58"/>
      <c r="O50" s="58"/>
      <c r="P50" s="58"/>
      <c r="Q50" s="58"/>
      <c r="R50" s="58"/>
      <c r="S50" s="58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</row>
    <row r="51" spans="1:31" ht="15" customHeight="1" x14ac:dyDescent="0.35">
      <c r="A51" s="52" t="s">
        <v>42</v>
      </c>
      <c r="B51" s="57" cm="1">
        <f t="array" ref="B51">SUMPRODUCT(('Data - headcount'!$A$2:$A$10000=$B$3)*('Data - headcount'!$B$2:$B$10000=$A51)*('Data - headcount'!$F$2:$F$10000))</f>
        <v>757</v>
      </c>
      <c r="C51" s="57" cm="1">
        <f t="array" ref="C51">SUMPRODUCT(('Data - retirements'!$A$2:$A$10000=$A$3)*('Data - retirements'!$B$2:$B$10000=$A51)*('Data - retirements'!$F$2:$F$10000=C$1)*('Data - retirements'!$G$2:$G$10000))+SUMPRODUCT(('Data - retirements'!$A$2:$A$10000=$A$3)*('Data - retirements'!$B$2:$B$10000=$A51)*('Data - retirements'!$F$2:$F$10000=C$2)*('Data - retirements'!$G$2:$G$10000))+SUMPRODUCT(('Data - retirements'!$A$2:$A$10000=$A$3)*('Data - retirements'!$B$2:$B$10000=$A51)*('Data - retirements'!$F$2:$F$10000=C$3)*('Data - retirements'!$G$2:$G$10000))+SUMPRODUCT(('Data - retirements'!$A$2:$A$10000=$A$3)*('Data - retirements'!$B$2:$B$10000=$A51)*('Data - retirements'!$F$2:$F$10000=C$4)*('Data - retirements'!$G$2:$G$10000))+SUMPRODUCT(('Data - retirements'!$A$2:$A$10000=$A$3)*('Data - retirements'!$B$2:$B$10000=$A51)*('Data - retirements'!$F$2:$F$10000=C$5)*('Data - retirements'!$G$2:$G$10000))</f>
        <v>35</v>
      </c>
      <c r="D51" s="57" cm="1">
        <f t="array" ref="D51">SUMPRODUCT(('Data - retirements'!$A$2:$A$10000=$A$3)*('Data - retirements'!$B$2:$B$10000=$A51)*('Data - retirements'!$F$2:$F$10000=D$2)*('Data - retirements'!$G$2:$G$10000))+SUMPRODUCT(('Data - retirements'!$A$2:$A$10000=$A$3)*('Data - retirements'!$B$2:$B$10000=$A51)*('Data - retirements'!$F$2:$F$10000=D$3)*('Data - retirements'!$G$2:$G$10000))+SUMPRODUCT(('Data - retirements'!$A$2:$A$10000=$A$3)*('Data - retirements'!$B$2:$B$10000=$A51)*('Data - retirements'!$F$2:$F$10000=D$4)*('Data - retirements'!$G$2:$G$10000))+SUMPRODUCT(('Data - retirements'!$A$2:$A$10000=$A$3)*('Data - retirements'!$B$2:$B$10000=$A51)*('Data - retirements'!$F$2:$F$10000=D$5)*('Data - retirements'!$G$2:$G$10000))</f>
        <v>0</v>
      </c>
      <c r="E51" s="61">
        <f t="shared" si="2"/>
        <v>46.2</v>
      </c>
      <c r="F51" s="61">
        <f t="shared" si="3"/>
        <v>0</v>
      </c>
      <c r="I51" s="58"/>
      <c r="J51" s="58"/>
      <c r="L51" s="58"/>
      <c r="M51" s="58"/>
      <c r="O51" s="58"/>
      <c r="P51" s="58"/>
      <c r="Q51" s="58"/>
      <c r="R51" s="58"/>
      <c r="S51" s="58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</row>
    <row r="52" spans="1:31" ht="15" customHeight="1" x14ac:dyDescent="0.35">
      <c r="A52" s="52" t="s">
        <v>43</v>
      </c>
      <c r="B52" s="57" cm="1">
        <f t="array" ref="B52">SUMPRODUCT(('Data - headcount'!$A$2:$A$10000=$B$3)*('Data - headcount'!$B$2:$B$10000=$A52)*('Data - headcount'!$F$2:$F$10000))</f>
        <v>884</v>
      </c>
      <c r="C52" s="57" cm="1">
        <f t="array" ref="C52">SUMPRODUCT(('Data - retirements'!$A$2:$A$10000=$A$3)*('Data - retirements'!$B$2:$B$10000=$A52)*('Data - retirements'!$F$2:$F$10000=C$1)*('Data - retirements'!$G$2:$G$10000))+SUMPRODUCT(('Data - retirements'!$A$2:$A$10000=$A$3)*('Data - retirements'!$B$2:$B$10000=$A52)*('Data - retirements'!$F$2:$F$10000=C$2)*('Data - retirements'!$G$2:$G$10000))+SUMPRODUCT(('Data - retirements'!$A$2:$A$10000=$A$3)*('Data - retirements'!$B$2:$B$10000=$A52)*('Data - retirements'!$F$2:$F$10000=C$3)*('Data - retirements'!$G$2:$G$10000))+SUMPRODUCT(('Data - retirements'!$A$2:$A$10000=$A$3)*('Data - retirements'!$B$2:$B$10000=$A52)*('Data - retirements'!$F$2:$F$10000=C$4)*('Data - retirements'!$G$2:$G$10000))+SUMPRODUCT(('Data - retirements'!$A$2:$A$10000=$A$3)*('Data - retirements'!$B$2:$B$10000=$A52)*('Data - retirements'!$F$2:$F$10000=C$5)*('Data - retirements'!$G$2:$G$10000))</f>
        <v>32</v>
      </c>
      <c r="D52" s="57" cm="1">
        <f t="array" ref="D52">SUMPRODUCT(('Data - retirements'!$A$2:$A$10000=$A$3)*('Data - retirements'!$B$2:$B$10000=$A52)*('Data - retirements'!$F$2:$F$10000=D$2)*('Data - retirements'!$G$2:$G$10000))+SUMPRODUCT(('Data - retirements'!$A$2:$A$10000=$A$3)*('Data - retirements'!$B$2:$B$10000=$A52)*('Data - retirements'!$F$2:$F$10000=D$3)*('Data - retirements'!$G$2:$G$10000))+SUMPRODUCT(('Data - retirements'!$A$2:$A$10000=$A$3)*('Data - retirements'!$B$2:$B$10000=$A52)*('Data - retirements'!$F$2:$F$10000=D$4)*('Data - retirements'!$G$2:$G$10000))+SUMPRODUCT(('Data - retirements'!$A$2:$A$10000=$A$3)*('Data - retirements'!$B$2:$B$10000=$A52)*('Data - retirements'!$F$2:$F$10000=D$5)*('Data - retirements'!$G$2:$G$10000))</f>
        <v>0</v>
      </c>
      <c r="E52" s="61">
        <f t="shared" si="2"/>
        <v>36.200000000000003</v>
      </c>
      <c r="F52" s="61">
        <f t="shared" si="3"/>
        <v>0</v>
      </c>
      <c r="I52" s="58"/>
      <c r="J52" s="58"/>
      <c r="L52" s="58"/>
      <c r="M52" s="58"/>
      <c r="O52" s="58"/>
      <c r="P52" s="58"/>
      <c r="Q52" s="58"/>
      <c r="R52" s="58"/>
      <c r="S52" s="58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</row>
    <row r="53" spans="1:31" ht="15" customHeight="1" x14ac:dyDescent="0.35">
      <c r="A53" s="52" t="s">
        <v>44</v>
      </c>
      <c r="B53" s="57" cm="1">
        <f t="array" ref="B53">SUMPRODUCT(('Data - headcount'!$A$2:$A$10000=$B$3)*('Data - headcount'!$B$2:$B$10000=$A53)*('Data - headcount'!$F$2:$F$10000))</f>
        <v>538</v>
      </c>
      <c r="C53" s="57" cm="1">
        <f t="array" ref="C53">SUMPRODUCT(('Data - retirements'!$A$2:$A$10000=$A$3)*('Data - retirements'!$B$2:$B$10000=$A53)*('Data - retirements'!$F$2:$F$10000=C$1)*('Data - retirements'!$G$2:$G$10000))+SUMPRODUCT(('Data - retirements'!$A$2:$A$10000=$A$3)*('Data - retirements'!$B$2:$B$10000=$A53)*('Data - retirements'!$F$2:$F$10000=C$2)*('Data - retirements'!$G$2:$G$10000))+SUMPRODUCT(('Data - retirements'!$A$2:$A$10000=$A$3)*('Data - retirements'!$B$2:$B$10000=$A53)*('Data - retirements'!$F$2:$F$10000=C$3)*('Data - retirements'!$G$2:$G$10000))+SUMPRODUCT(('Data - retirements'!$A$2:$A$10000=$A$3)*('Data - retirements'!$B$2:$B$10000=$A53)*('Data - retirements'!$F$2:$F$10000=C$4)*('Data - retirements'!$G$2:$G$10000))+SUMPRODUCT(('Data - retirements'!$A$2:$A$10000=$A$3)*('Data - retirements'!$B$2:$B$10000=$A53)*('Data - retirements'!$F$2:$F$10000=C$5)*('Data - retirements'!$G$2:$G$10000))</f>
        <v>16</v>
      </c>
      <c r="D53" s="57" cm="1">
        <f t="array" ref="D53">SUMPRODUCT(('Data - retirements'!$A$2:$A$10000=$A$3)*('Data - retirements'!$B$2:$B$10000=$A53)*('Data - retirements'!$F$2:$F$10000=D$2)*('Data - retirements'!$G$2:$G$10000))+SUMPRODUCT(('Data - retirements'!$A$2:$A$10000=$A$3)*('Data - retirements'!$B$2:$B$10000=$A53)*('Data - retirements'!$F$2:$F$10000=D$3)*('Data - retirements'!$G$2:$G$10000))+SUMPRODUCT(('Data - retirements'!$A$2:$A$10000=$A$3)*('Data - retirements'!$B$2:$B$10000=$A53)*('Data - retirements'!$F$2:$F$10000=D$4)*('Data - retirements'!$G$2:$G$10000))+SUMPRODUCT(('Data - retirements'!$A$2:$A$10000=$A$3)*('Data - retirements'!$B$2:$B$10000=$A53)*('Data - retirements'!$F$2:$F$10000=D$5)*('Data - retirements'!$G$2:$G$10000))</f>
        <v>0</v>
      </c>
      <c r="E53" s="61">
        <f t="shared" si="2"/>
        <v>29.7</v>
      </c>
      <c r="F53" s="61">
        <f t="shared" si="3"/>
        <v>0</v>
      </c>
      <c r="I53" s="58"/>
      <c r="J53" s="58"/>
      <c r="L53" s="58"/>
      <c r="M53" s="58"/>
      <c r="O53" s="58"/>
      <c r="P53" s="58"/>
      <c r="Q53" s="58"/>
      <c r="R53" s="58"/>
      <c r="S53" s="58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</row>
    <row r="54" spans="1:31" ht="15" customHeight="1" x14ac:dyDescent="0.35">
      <c r="A54" s="52" t="s">
        <v>45</v>
      </c>
      <c r="B54" s="57" cm="1">
        <f t="array" ref="B54">SUMPRODUCT(('Data - headcount'!$A$2:$A$10000=$B$3)*('Data - headcount'!$B$2:$B$10000=$A54)*('Data - headcount'!$F$2:$F$10000))</f>
        <v>1872</v>
      </c>
      <c r="C54" s="57" cm="1">
        <f t="array" ref="C54">SUMPRODUCT(('Data - retirements'!$A$2:$A$10000=$A$3)*('Data - retirements'!$B$2:$B$10000=$A54)*('Data - retirements'!$F$2:$F$10000=C$1)*('Data - retirements'!$G$2:$G$10000))+SUMPRODUCT(('Data - retirements'!$A$2:$A$10000=$A$3)*('Data - retirements'!$B$2:$B$10000=$A54)*('Data - retirements'!$F$2:$F$10000=C$2)*('Data - retirements'!$G$2:$G$10000))+SUMPRODUCT(('Data - retirements'!$A$2:$A$10000=$A$3)*('Data - retirements'!$B$2:$B$10000=$A54)*('Data - retirements'!$F$2:$F$10000=C$3)*('Data - retirements'!$G$2:$G$10000))+SUMPRODUCT(('Data - retirements'!$A$2:$A$10000=$A$3)*('Data - retirements'!$B$2:$B$10000=$A54)*('Data - retirements'!$F$2:$F$10000=C$4)*('Data - retirements'!$G$2:$G$10000))+SUMPRODUCT(('Data - retirements'!$A$2:$A$10000=$A$3)*('Data - retirements'!$B$2:$B$10000=$A54)*('Data - retirements'!$F$2:$F$10000=C$5)*('Data - retirements'!$G$2:$G$10000))</f>
        <v>65</v>
      </c>
      <c r="D54" s="57" cm="1">
        <f t="array" ref="D54">SUMPRODUCT(('Data - retirements'!$A$2:$A$10000=$A$3)*('Data - retirements'!$B$2:$B$10000=$A54)*('Data - retirements'!$F$2:$F$10000=D$2)*('Data - retirements'!$G$2:$G$10000))+SUMPRODUCT(('Data - retirements'!$A$2:$A$10000=$A$3)*('Data - retirements'!$B$2:$B$10000=$A54)*('Data - retirements'!$F$2:$F$10000=D$3)*('Data - retirements'!$G$2:$G$10000))+SUMPRODUCT(('Data - retirements'!$A$2:$A$10000=$A$3)*('Data - retirements'!$B$2:$B$10000=$A54)*('Data - retirements'!$F$2:$F$10000=D$4)*('Data - retirements'!$G$2:$G$10000))+SUMPRODUCT(('Data - retirements'!$A$2:$A$10000=$A$3)*('Data - retirements'!$B$2:$B$10000=$A54)*('Data - retirements'!$F$2:$F$10000=D$5)*('Data - retirements'!$G$2:$G$10000))</f>
        <v>0</v>
      </c>
      <c r="E54" s="61">
        <f t="shared" si="2"/>
        <v>34.700000000000003</v>
      </c>
      <c r="F54" s="61">
        <f t="shared" si="3"/>
        <v>0</v>
      </c>
      <c r="I54" s="58"/>
      <c r="J54" s="58"/>
      <c r="L54" s="58"/>
      <c r="M54" s="58"/>
      <c r="O54" s="58"/>
      <c r="P54" s="58"/>
      <c r="Q54" s="58"/>
      <c r="R54" s="58"/>
      <c r="S54" s="58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</row>
    <row r="55" spans="1:31" x14ac:dyDescent="0.35">
      <c r="A55" s="52" t="s">
        <v>46</v>
      </c>
      <c r="B55" s="57" cm="1">
        <f t="array" ref="B55">SUMPRODUCT(('Data - headcount'!$A$2:$A$10000=$B$3)*('Data - headcount'!$B$2:$B$10000=$A55)*('Data - headcount'!$F$2:$F$10000))</f>
        <v>731</v>
      </c>
      <c r="C55" s="57" cm="1">
        <f t="array" ref="C55">SUMPRODUCT(('Data - retirements'!$A$2:$A$10000=$A$3)*('Data - retirements'!$B$2:$B$10000=$A55)*('Data - retirements'!$F$2:$F$10000=C$1)*('Data - retirements'!$G$2:$G$10000))+SUMPRODUCT(('Data - retirements'!$A$2:$A$10000=$A$3)*('Data - retirements'!$B$2:$B$10000=$A55)*('Data - retirements'!$F$2:$F$10000=C$2)*('Data - retirements'!$G$2:$G$10000))+SUMPRODUCT(('Data - retirements'!$A$2:$A$10000=$A$3)*('Data - retirements'!$B$2:$B$10000=$A55)*('Data - retirements'!$F$2:$F$10000=C$3)*('Data - retirements'!$G$2:$G$10000))+SUMPRODUCT(('Data - retirements'!$A$2:$A$10000=$A$3)*('Data - retirements'!$B$2:$B$10000=$A55)*('Data - retirements'!$F$2:$F$10000=C$4)*('Data - retirements'!$G$2:$G$10000))+SUMPRODUCT(('Data - retirements'!$A$2:$A$10000=$A$3)*('Data - retirements'!$B$2:$B$10000=$A55)*('Data - retirements'!$F$2:$F$10000=C$5)*('Data - retirements'!$G$2:$G$10000))</f>
        <v>18</v>
      </c>
      <c r="D55" s="57" cm="1">
        <f t="array" ref="D55">SUMPRODUCT(('Data - retirements'!$A$2:$A$10000=$A$3)*('Data - retirements'!$B$2:$B$10000=$A55)*('Data - retirements'!$F$2:$F$10000=D$2)*('Data - retirements'!$G$2:$G$10000))+SUMPRODUCT(('Data - retirements'!$A$2:$A$10000=$A$3)*('Data - retirements'!$B$2:$B$10000=$A55)*('Data - retirements'!$F$2:$F$10000=D$3)*('Data - retirements'!$G$2:$G$10000))+SUMPRODUCT(('Data - retirements'!$A$2:$A$10000=$A$3)*('Data - retirements'!$B$2:$B$10000=$A55)*('Data - retirements'!$F$2:$F$10000=D$4)*('Data - retirements'!$G$2:$G$10000))+SUMPRODUCT(('Data - retirements'!$A$2:$A$10000=$A$3)*('Data - retirements'!$B$2:$B$10000=$A55)*('Data - retirements'!$F$2:$F$10000=D$5)*('Data - retirements'!$G$2:$G$10000))</f>
        <v>0</v>
      </c>
      <c r="E55" s="61">
        <f t="shared" si="2"/>
        <v>24.6</v>
      </c>
      <c r="F55" s="61">
        <f t="shared" si="3"/>
        <v>0</v>
      </c>
      <c r="I55" s="58"/>
      <c r="J55" s="58"/>
      <c r="L55" s="58"/>
      <c r="M55" s="58"/>
      <c r="N55" s="58"/>
      <c r="O55" s="58"/>
      <c r="P55" s="58"/>
      <c r="Q55" s="58"/>
      <c r="R55" s="58"/>
      <c r="S55" s="58"/>
    </row>
    <row r="56" spans="1:31" ht="15" customHeight="1" x14ac:dyDescent="0.35">
      <c r="A56" s="52" t="s">
        <v>47</v>
      </c>
      <c r="B56" s="57" cm="1">
        <f t="array" ref="B56">SUMPRODUCT(('Data - headcount'!$A$2:$A$10000=$B$3)*('Data - headcount'!$B$2:$B$10000=$A56)*('Data - headcount'!$F$2:$F$10000))</f>
        <v>1427</v>
      </c>
      <c r="C56" s="57" cm="1">
        <f t="array" ref="C56">SUMPRODUCT(('Data - retirements'!$A$2:$A$10000=$A$3)*('Data - retirements'!$B$2:$B$10000=$A56)*('Data - retirements'!$F$2:$F$10000=C$1)*('Data - retirements'!$G$2:$G$10000))+SUMPRODUCT(('Data - retirements'!$A$2:$A$10000=$A$3)*('Data - retirements'!$B$2:$B$10000=$A56)*('Data - retirements'!$F$2:$F$10000=C$2)*('Data - retirements'!$G$2:$G$10000))+SUMPRODUCT(('Data - retirements'!$A$2:$A$10000=$A$3)*('Data - retirements'!$B$2:$B$10000=$A56)*('Data - retirements'!$F$2:$F$10000=C$3)*('Data - retirements'!$G$2:$G$10000))+SUMPRODUCT(('Data - retirements'!$A$2:$A$10000=$A$3)*('Data - retirements'!$B$2:$B$10000=$A56)*('Data - retirements'!$F$2:$F$10000=C$4)*('Data - retirements'!$G$2:$G$10000))+SUMPRODUCT(('Data - retirements'!$A$2:$A$10000=$A$3)*('Data - retirements'!$B$2:$B$10000=$A56)*('Data - retirements'!$F$2:$F$10000=C$5)*('Data - retirements'!$G$2:$G$10000))</f>
        <v>39</v>
      </c>
      <c r="D56" s="57" cm="1">
        <f t="array" ref="D56">SUMPRODUCT(('Data - retirements'!$A$2:$A$10000=$A$3)*('Data - retirements'!$B$2:$B$10000=$A56)*('Data - retirements'!$F$2:$F$10000=D$2)*('Data - retirements'!$G$2:$G$10000))+SUMPRODUCT(('Data - retirements'!$A$2:$A$10000=$A$3)*('Data - retirements'!$B$2:$B$10000=$A56)*('Data - retirements'!$F$2:$F$10000=D$3)*('Data - retirements'!$G$2:$G$10000))+SUMPRODUCT(('Data - retirements'!$A$2:$A$10000=$A$3)*('Data - retirements'!$B$2:$B$10000=$A56)*('Data - retirements'!$F$2:$F$10000=D$4)*('Data - retirements'!$G$2:$G$10000))+SUMPRODUCT(('Data - retirements'!$A$2:$A$10000=$A$3)*('Data - retirements'!$B$2:$B$10000=$A56)*('Data - retirements'!$F$2:$F$10000=D$5)*('Data - retirements'!$G$2:$G$10000))</f>
        <v>0</v>
      </c>
      <c r="E56" s="61">
        <f t="shared" si="2"/>
        <v>27.3</v>
      </c>
      <c r="F56" s="61">
        <f t="shared" si="3"/>
        <v>0</v>
      </c>
      <c r="I56" s="58"/>
      <c r="J56" s="58"/>
      <c r="L56" s="58"/>
      <c r="M56" s="58"/>
      <c r="N56" s="58"/>
      <c r="O56" s="58"/>
      <c r="P56" s="58"/>
      <c r="Q56" s="58"/>
      <c r="R56" s="58"/>
      <c r="S56" s="58"/>
    </row>
    <row r="57" spans="1:31" ht="15" customHeight="1" x14ac:dyDescent="0.35">
      <c r="I57" s="58"/>
      <c r="J57" s="58"/>
      <c r="L57" s="58"/>
      <c r="M57" s="58"/>
      <c r="N57" s="58"/>
      <c r="O57" s="58"/>
      <c r="P57" s="58"/>
      <c r="Q57" s="58"/>
      <c r="R57" s="58"/>
      <c r="S57" s="58"/>
    </row>
    <row r="58" spans="1:31" ht="15" customHeight="1" x14ac:dyDescent="0.35">
      <c r="I58" s="58"/>
      <c r="J58" s="58"/>
      <c r="L58" s="58"/>
      <c r="M58" s="58"/>
      <c r="N58" s="58"/>
      <c r="O58" s="58"/>
      <c r="P58" s="58"/>
      <c r="Q58" s="58"/>
      <c r="R58" s="58"/>
      <c r="S58" s="58"/>
    </row>
    <row r="59" spans="1:31" x14ac:dyDescent="0.35">
      <c r="I59" s="58"/>
      <c r="J59" s="58"/>
      <c r="L59" s="58"/>
      <c r="M59" s="58"/>
      <c r="N59" s="58"/>
      <c r="O59" s="58"/>
      <c r="P59" s="58"/>
      <c r="Q59" s="58"/>
      <c r="R59" s="58"/>
      <c r="S59" s="58"/>
    </row>
    <row r="60" spans="1:31" ht="15" customHeight="1" x14ac:dyDescent="0.35">
      <c r="I60" s="58"/>
      <c r="J60" s="58"/>
      <c r="L60" s="58"/>
      <c r="M60" s="58"/>
      <c r="N60" s="58"/>
      <c r="O60" s="58"/>
      <c r="P60" s="58"/>
      <c r="Q60" s="58"/>
      <c r="R60" s="58"/>
      <c r="S60" s="58"/>
    </row>
    <row r="61" spans="1:31" ht="15" customHeight="1" x14ac:dyDescent="0.35">
      <c r="A61" s="50"/>
    </row>
    <row r="62" spans="1:31" ht="15" customHeight="1" x14ac:dyDescent="0.35">
      <c r="A62" s="50"/>
    </row>
    <row r="63" spans="1:31" ht="15" customHeight="1" x14ac:dyDescent="0.35"/>
    <row r="66" spans="1:9" x14ac:dyDescent="0.35">
      <c r="A66" s="50"/>
    </row>
    <row r="74" spans="1:9" x14ac:dyDescent="0.35">
      <c r="I74" s="52" t="s">
        <v>56</v>
      </c>
    </row>
    <row r="75" spans="1:9" x14ac:dyDescent="0.35">
      <c r="I75" s="52" t="s">
        <v>52</v>
      </c>
    </row>
    <row r="76" spans="1:9" x14ac:dyDescent="0.35">
      <c r="I76" s="52" t="s">
        <v>53</v>
      </c>
    </row>
    <row r="77" spans="1:9" x14ac:dyDescent="0.35">
      <c r="I77" s="52" t="s">
        <v>54</v>
      </c>
    </row>
    <row r="78" spans="1:9" x14ac:dyDescent="0.35">
      <c r="I78" s="52" t="s">
        <v>55</v>
      </c>
    </row>
    <row r="79" spans="1:9" x14ac:dyDescent="0.35">
      <c r="I79" s="52" t="s">
        <v>51</v>
      </c>
    </row>
    <row r="80" spans="1:9" x14ac:dyDescent="0.35">
      <c r="I80" s="52" t="s">
        <v>48</v>
      </c>
    </row>
    <row r="81" spans="9:9" x14ac:dyDescent="0.35">
      <c r="I81" s="52" t="s">
        <v>64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F90"/>
  <sheetViews>
    <sheetView zoomScaleNormal="100" workbookViewId="0">
      <pane ySplit="6" topLeftCell="A7" activePane="bottomLeft" state="frozen"/>
      <selection pane="bottomLeft"/>
    </sheetView>
  </sheetViews>
  <sheetFormatPr defaultColWidth="9.1796875" defaultRowHeight="14.5" x14ac:dyDescent="0.35"/>
  <cols>
    <col min="1" max="1" width="50.81640625" style="4" customWidth="1"/>
    <col min="2" max="2" width="15.7265625" style="4" customWidth="1"/>
    <col min="3" max="6" width="17.7265625" style="4" customWidth="1"/>
    <col min="7" max="8" width="9.1796875" style="4" customWidth="1"/>
    <col min="9" max="9" width="7.81640625" style="4" hidden="1" customWidth="1"/>
    <col min="10" max="10" width="9.1796875" style="4" customWidth="1"/>
    <col min="11" max="11" width="10" style="4" bestFit="1" customWidth="1"/>
    <col min="12" max="12" width="11.81640625" style="4" customWidth="1"/>
    <col min="13" max="17" width="9.1796875" style="4"/>
    <col min="18" max="18" width="11" style="4" customWidth="1"/>
    <col min="19" max="16384" width="9.1796875" style="4"/>
  </cols>
  <sheetData>
    <row r="1" spans="1:32" s="3" customFormat="1" ht="18.75" customHeight="1" x14ac:dyDescent="0.5">
      <c r="A1" s="38" t="s">
        <v>62</v>
      </c>
      <c r="B1" s="29"/>
      <c r="C1" s="29"/>
      <c r="D1" s="29"/>
      <c r="E1" s="29"/>
      <c r="F1" s="29"/>
      <c r="G1" s="1"/>
      <c r="H1" s="1"/>
      <c r="I1" s="2"/>
      <c r="J1" s="2"/>
    </row>
    <row r="2" spans="1:32" s="7" customFormat="1" ht="27.75" customHeight="1" x14ac:dyDescent="0.35">
      <c r="A2" s="32" t="s">
        <v>50</v>
      </c>
      <c r="B2" s="33"/>
      <c r="C2" s="33"/>
      <c r="D2" s="33"/>
      <c r="E2" s="33"/>
      <c r="F2" s="34"/>
      <c r="G2" s="34"/>
      <c r="H2" s="34"/>
      <c r="I2" s="34"/>
      <c r="J2" s="34"/>
    </row>
    <row r="3" spans="1:32" s="5" customFormat="1" ht="15" customHeight="1" thickBot="1" x14ac:dyDescent="0.4">
      <c r="A3" s="27" t="s">
        <v>160</v>
      </c>
      <c r="B3" s="35"/>
      <c r="C3" s="35"/>
      <c r="D3" s="35"/>
      <c r="E3" s="35"/>
      <c r="F3" s="4"/>
      <c r="G3" s="4"/>
      <c r="H3" s="4"/>
      <c r="I3" s="4"/>
      <c r="J3" s="4"/>
      <c r="K3" s="4"/>
    </row>
    <row r="4" spans="1:32" s="5" customFormat="1" ht="30" customHeight="1" thickBot="1" x14ac:dyDescent="0.4">
      <c r="A4" s="4"/>
      <c r="B4" s="44"/>
      <c r="C4" s="54" t="s">
        <v>59</v>
      </c>
      <c r="D4" s="37"/>
      <c r="E4" s="54" t="s">
        <v>58</v>
      </c>
      <c r="F4" s="31"/>
      <c r="G4" s="4"/>
      <c r="H4" s="4"/>
      <c r="I4" s="6"/>
      <c r="J4" s="6"/>
      <c r="L4" s="6"/>
      <c r="M4" s="6"/>
      <c r="O4" s="6"/>
      <c r="P4" s="6"/>
      <c r="Q4" s="6"/>
      <c r="R4" s="6"/>
      <c r="S4" s="6"/>
      <c r="V4" s="7"/>
    </row>
    <row r="5" spans="1:32" s="9" customFormat="1" ht="40" customHeight="1" thickBot="1" x14ac:dyDescent="0.4">
      <c r="A5" s="8" t="s">
        <v>168</v>
      </c>
      <c r="B5" s="30" t="s">
        <v>169</v>
      </c>
      <c r="C5" s="48" t="s">
        <v>170</v>
      </c>
      <c r="D5" s="48" t="s">
        <v>171</v>
      </c>
      <c r="E5" s="48" t="s">
        <v>170</v>
      </c>
      <c r="F5" s="48" t="s">
        <v>171</v>
      </c>
      <c r="K5" s="4"/>
    </row>
    <row r="6" spans="1:32" s="5" customFormat="1" ht="15" customHeight="1" x14ac:dyDescent="0.35">
      <c r="A6" s="17" t="s">
        <v>0</v>
      </c>
      <c r="B6" s="46">
        <f>IF(FIRE1112_working!B6="..","..",ROUND(FIRE1112_working!B6,0))</f>
        <v>44388</v>
      </c>
      <c r="C6" s="13">
        <f>IF(FIRE1112_working!C6="..","..",ROUND(FIRE1112_working!C6,0))</f>
        <v>1350</v>
      </c>
      <c r="D6" s="13">
        <f>IF(FIRE1112_working!D6="..","..",ROUND(FIRE1112_working!D6,0))</f>
        <v>29</v>
      </c>
      <c r="E6" s="18">
        <f>IF(FIRE1112_working!E6="..","..",ROUND(FIRE1112_working!E6,1))</f>
        <v>30.4</v>
      </c>
      <c r="F6" s="18">
        <f>IF(FIRE1112_working!F6="..","..",ROUND(FIRE1112_working!F6,1))</f>
        <v>0.7</v>
      </c>
      <c r="G6" s="4"/>
      <c r="H6" s="16"/>
      <c r="I6" s="10"/>
      <c r="J6" s="10"/>
      <c r="L6" s="10"/>
      <c r="M6" s="10"/>
      <c r="O6" s="10"/>
      <c r="P6" s="10"/>
      <c r="Q6" s="10"/>
      <c r="R6" s="10"/>
      <c r="S6" s="10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2"/>
    </row>
    <row r="7" spans="1:32" s="5" customFormat="1" ht="15" customHeight="1" x14ac:dyDescent="0.35">
      <c r="A7" s="49" t="s">
        <v>148</v>
      </c>
      <c r="B7" s="46">
        <f>IF(FIRE1112_working!B7="..","..",ROUND(FIRE1112_working!B7,0))</f>
        <v>30753</v>
      </c>
      <c r="C7" s="13">
        <f>IF(FIRE1112_working!C7="..","..",ROUND(FIRE1112_working!C7,0))</f>
        <v>871</v>
      </c>
      <c r="D7" s="13">
        <f>IF(FIRE1112_working!D7="..","..",ROUND(FIRE1112_working!D7,0))</f>
        <v>27</v>
      </c>
      <c r="E7" s="18">
        <f>IF(FIRE1112_working!E7="..","..",ROUND(FIRE1112_working!E7,1))</f>
        <v>28.3</v>
      </c>
      <c r="F7" s="18">
        <f>IF(FIRE1112_working!F7="..","..",ROUND(FIRE1112_working!F7,1))</f>
        <v>0.9</v>
      </c>
      <c r="G7" s="4"/>
      <c r="I7" s="10"/>
      <c r="J7" s="10"/>
      <c r="L7" s="10"/>
      <c r="M7" s="10"/>
      <c r="O7" s="12"/>
      <c r="P7" s="12"/>
      <c r="Q7" s="12"/>
      <c r="R7" s="12"/>
      <c r="S7" s="12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1:32" s="5" customFormat="1" ht="15" customHeight="1" x14ac:dyDescent="0.35">
      <c r="A8" s="49" t="s">
        <v>49</v>
      </c>
      <c r="B8" s="46">
        <f>IF(FIRE1112_working!B8="..","..",ROUND(FIRE1112_working!B8,0))</f>
        <v>13635</v>
      </c>
      <c r="C8" s="13">
        <f>IF(FIRE1112_working!C8="..","..",ROUND(FIRE1112_working!C8,0))</f>
        <v>479</v>
      </c>
      <c r="D8" s="13">
        <f>IF(FIRE1112_working!D8="..","..",ROUND(FIRE1112_working!D8,0))</f>
        <v>2</v>
      </c>
      <c r="E8" s="18">
        <f>IF(FIRE1112_working!E8="..","..",ROUND(FIRE1112_working!E8,1))</f>
        <v>35.1</v>
      </c>
      <c r="F8" s="18">
        <f>IF(FIRE1112_working!F8="..","..",ROUND(FIRE1112_working!F8,1))</f>
        <v>0.1</v>
      </c>
      <c r="G8" s="4"/>
      <c r="I8" s="10"/>
      <c r="J8" s="10"/>
      <c r="L8" s="10"/>
      <c r="M8" s="10"/>
      <c r="O8" s="12"/>
      <c r="P8" s="12"/>
      <c r="Q8" s="12"/>
      <c r="R8" s="12"/>
      <c r="S8" s="12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</row>
    <row r="9" spans="1:32" s="5" customFormat="1" ht="15" customHeight="1" x14ac:dyDescent="0.35">
      <c r="A9" s="49" t="s">
        <v>149</v>
      </c>
      <c r="B9" s="46">
        <f>IF(FIRE1112_working!B9="..","..",ROUND(FIRE1112_working!B9,0))</f>
        <v>19551</v>
      </c>
      <c r="C9" s="13">
        <f>IF(FIRE1112_working!C9="..","..",ROUND(FIRE1112_working!C9,0))</f>
        <v>685</v>
      </c>
      <c r="D9" s="13">
        <f>IF(FIRE1112_working!D9="..","..",ROUND(FIRE1112_working!D9,0))</f>
        <v>7</v>
      </c>
      <c r="E9" s="18">
        <f>IF(FIRE1112_working!E9="..","..",ROUND(FIRE1112_working!E9,1))</f>
        <v>35</v>
      </c>
      <c r="F9" s="18">
        <f>IF(FIRE1112_working!F9="..","..",ROUND(FIRE1112_working!F9,1))</f>
        <v>0.4</v>
      </c>
      <c r="G9" s="4"/>
      <c r="I9" s="10"/>
      <c r="J9" s="10"/>
      <c r="L9" s="10"/>
      <c r="M9" s="10"/>
      <c r="O9" s="12"/>
      <c r="P9" s="12"/>
      <c r="Q9" s="12"/>
      <c r="R9" s="12"/>
      <c r="S9" s="12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1:32" s="5" customFormat="1" ht="15" customHeight="1" x14ac:dyDescent="0.35">
      <c r="A10" s="49" t="s">
        <v>151</v>
      </c>
      <c r="B10" s="46">
        <f>IF(FIRE1112_working!B10="..","..",ROUND(FIRE1112_working!B10,0))</f>
        <v>15530</v>
      </c>
      <c r="C10" s="13">
        <f>IF(FIRE1112_working!C10="..","..",ROUND(FIRE1112_working!C10,0))</f>
        <v>455</v>
      </c>
      <c r="D10" s="13">
        <f>IF(FIRE1112_working!D10="..","..",ROUND(FIRE1112_working!D10,0))</f>
        <v>14</v>
      </c>
      <c r="E10" s="18">
        <f>IF(FIRE1112_working!E10="..","..",ROUND(FIRE1112_working!E10,1))</f>
        <v>29.3</v>
      </c>
      <c r="F10" s="18">
        <f>IF(FIRE1112_working!F10="..","..",ROUND(FIRE1112_working!F10,1))</f>
        <v>0.9</v>
      </c>
      <c r="G10" s="4"/>
      <c r="I10" s="10"/>
      <c r="J10" s="10"/>
      <c r="L10" s="10"/>
      <c r="M10" s="10"/>
      <c r="O10" s="12"/>
      <c r="P10" s="12"/>
      <c r="Q10" s="12"/>
      <c r="R10" s="12"/>
      <c r="S10" s="12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1:32" s="5" customFormat="1" ht="15" customHeight="1" x14ac:dyDescent="0.35">
      <c r="A11" s="49" t="s">
        <v>153</v>
      </c>
      <c r="B11" s="46">
        <f>IF(FIRE1112_working!B11="..","..",ROUND(FIRE1112_working!B11,0))</f>
        <v>9307</v>
      </c>
      <c r="C11" s="13">
        <f>IF(FIRE1112_working!C11="..","..",ROUND(FIRE1112_working!C11,0))</f>
        <v>210</v>
      </c>
      <c r="D11" s="13">
        <f>IF(FIRE1112_working!D11="..","..",ROUND(FIRE1112_working!D11,0))</f>
        <v>8</v>
      </c>
      <c r="E11" s="18">
        <f>IF(FIRE1112_working!E11="..","..",ROUND(FIRE1112_working!E11,1))</f>
        <v>22.6</v>
      </c>
      <c r="F11" s="18">
        <f>IF(FIRE1112_working!F11="..","..",ROUND(FIRE1112_working!F11,1))</f>
        <v>0.9</v>
      </c>
      <c r="G11" s="4"/>
      <c r="I11" s="10"/>
      <c r="J11" s="10"/>
      <c r="L11" s="10"/>
      <c r="M11" s="10"/>
      <c r="O11" s="12"/>
      <c r="P11" s="12"/>
      <c r="Q11" s="12"/>
      <c r="R11" s="12"/>
      <c r="S11" s="12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</row>
    <row r="12" spans="1:32" s="5" customFormat="1" ht="15" customHeight="1" x14ac:dyDescent="0.35">
      <c r="A12" s="4" t="s">
        <v>4</v>
      </c>
      <c r="B12" s="45">
        <f>IF(FIRE1112_working!B12="..","..",ROUND(FIRE1112_working!B12,0))</f>
        <v>866</v>
      </c>
      <c r="C12" s="19">
        <f>IF(FIRE1112_working!C12="..","..",ROUND(FIRE1112_working!C12,0))</f>
        <v>31</v>
      </c>
      <c r="D12" s="19">
        <f>IF(FIRE1112_working!D12="..","..",ROUND(FIRE1112_working!D12,0))</f>
        <v>0</v>
      </c>
      <c r="E12" s="20">
        <f>IF(FIRE1112_working!E12="..","..",ROUND(FIRE1112_working!E12,1))</f>
        <v>35.799999999999997</v>
      </c>
      <c r="F12" s="20">
        <f>IF(FIRE1112_working!F12="..","..",ROUND(FIRE1112_working!F12,1))</f>
        <v>0</v>
      </c>
      <c r="G12" s="4"/>
      <c r="I12" s="10"/>
      <c r="J12" s="10"/>
      <c r="L12" s="10"/>
      <c r="M12" s="10"/>
      <c r="O12" s="12"/>
      <c r="P12" s="12"/>
      <c r="Q12" s="12"/>
      <c r="R12" s="12"/>
      <c r="S12" s="12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1:32" s="5" customFormat="1" ht="15" customHeight="1" x14ac:dyDescent="0.35">
      <c r="A13" s="4" t="s">
        <v>5</v>
      </c>
      <c r="B13" s="45">
        <f>IF(FIRE1112_working!B13="..","..",ROUND(FIRE1112_working!B13,0))</f>
        <v>624</v>
      </c>
      <c r="C13" s="19">
        <f>IF(FIRE1112_working!C13="..","..",ROUND(FIRE1112_working!C13,0))</f>
        <v>10</v>
      </c>
      <c r="D13" s="19">
        <f>IF(FIRE1112_working!D13="..","..",ROUND(FIRE1112_working!D13,0))</f>
        <v>1</v>
      </c>
      <c r="E13" s="20">
        <f>IF(FIRE1112_working!E13="..","..",ROUND(FIRE1112_working!E13,1))</f>
        <v>16</v>
      </c>
      <c r="F13" s="20">
        <f>IF(FIRE1112_working!F13="..","..",ROUND(FIRE1112_working!F13,1))</f>
        <v>1.6</v>
      </c>
      <c r="G13" s="4"/>
      <c r="I13" s="10"/>
      <c r="J13" s="10"/>
      <c r="L13" s="10"/>
      <c r="M13" s="10"/>
      <c r="O13" s="12"/>
      <c r="P13" s="12"/>
      <c r="Q13" s="12"/>
      <c r="R13" s="12"/>
      <c r="S13" s="12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</row>
    <row r="14" spans="1:32" s="5" customFormat="1" ht="15" customHeight="1" x14ac:dyDescent="0.35">
      <c r="A14" s="4" t="s">
        <v>6</v>
      </c>
      <c r="B14" s="45">
        <f>IF(FIRE1112_working!B14="..","..",ROUND(FIRE1112_working!B14,0))</f>
        <v>650</v>
      </c>
      <c r="C14" s="19">
        <f>IF(FIRE1112_working!C14="..","..",ROUND(FIRE1112_working!C14,0))</f>
        <v>17</v>
      </c>
      <c r="D14" s="19">
        <f>IF(FIRE1112_working!D14="..","..",ROUND(FIRE1112_working!D14,0))</f>
        <v>1</v>
      </c>
      <c r="E14" s="20">
        <f>IF(FIRE1112_working!E14="..","..",ROUND(FIRE1112_working!E14,1))</f>
        <v>26.2</v>
      </c>
      <c r="F14" s="20">
        <f>IF(FIRE1112_working!F14="..","..",ROUND(FIRE1112_working!F14,1))</f>
        <v>1.5</v>
      </c>
      <c r="G14" s="4"/>
      <c r="I14" s="10"/>
      <c r="J14" s="10"/>
      <c r="L14" s="10"/>
      <c r="M14" s="10"/>
      <c r="O14" s="12"/>
      <c r="P14" s="12"/>
      <c r="Q14" s="12"/>
      <c r="R14" s="12"/>
      <c r="S14" s="12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</row>
    <row r="15" spans="1:32" s="5" customFormat="1" ht="15" customHeight="1" x14ac:dyDescent="0.35">
      <c r="A15" s="4" t="s">
        <v>7</v>
      </c>
      <c r="B15" s="45">
        <f>IF(FIRE1112_working!B15="..","..",ROUND(FIRE1112_working!B15,0))</f>
        <v>517</v>
      </c>
      <c r="C15" s="19">
        <f>IF(FIRE1112_working!C15="..","..",ROUND(FIRE1112_working!C15,0))</f>
        <v>9</v>
      </c>
      <c r="D15" s="19">
        <f>IF(FIRE1112_working!D15="..","..",ROUND(FIRE1112_working!D15,0))</f>
        <v>0</v>
      </c>
      <c r="E15" s="20">
        <f>IF(FIRE1112_working!E15="..","..",ROUND(FIRE1112_working!E15,1))</f>
        <v>17.399999999999999</v>
      </c>
      <c r="F15" s="20">
        <f>IF(FIRE1112_working!F15="..","..",ROUND(FIRE1112_working!F15,1))</f>
        <v>0</v>
      </c>
      <c r="G15" s="4"/>
      <c r="I15" s="10"/>
      <c r="J15" s="10"/>
      <c r="L15" s="10"/>
      <c r="M15" s="10"/>
      <c r="O15" s="12"/>
      <c r="P15" s="12"/>
      <c r="Q15" s="12"/>
      <c r="R15" s="12"/>
      <c r="S15" s="12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</row>
    <row r="16" spans="1:32" s="5" customFormat="1" ht="15" customHeight="1" x14ac:dyDescent="0.35">
      <c r="A16" s="4" t="s">
        <v>8</v>
      </c>
      <c r="B16" s="45">
        <f>IF(FIRE1112_working!B16="..","..",ROUND(FIRE1112_working!B16,0))</f>
        <v>676</v>
      </c>
      <c r="C16" s="19">
        <f>IF(FIRE1112_working!C16="..","..",ROUND(FIRE1112_working!C16,0))</f>
        <v>16</v>
      </c>
      <c r="D16" s="19">
        <f>IF(FIRE1112_working!D16="..","..",ROUND(FIRE1112_working!D16,0))</f>
        <v>2</v>
      </c>
      <c r="E16" s="20">
        <f>IF(FIRE1112_working!E16="..","..",ROUND(FIRE1112_working!E16,1))</f>
        <v>23.7</v>
      </c>
      <c r="F16" s="20">
        <f>IF(FIRE1112_working!F16="..","..",ROUND(FIRE1112_working!F16,1))</f>
        <v>3</v>
      </c>
      <c r="G16" s="4"/>
      <c r="I16" s="10"/>
      <c r="J16" s="10"/>
      <c r="L16" s="10"/>
      <c r="M16" s="10"/>
      <c r="O16" s="12"/>
      <c r="P16" s="12"/>
      <c r="Q16" s="12"/>
      <c r="R16" s="12"/>
      <c r="S16" s="12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spans="1:31" s="5" customFormat="1" ht="15" customHeight="1" x14ac:dyDescent="0.35">
      <c r="A17" s="4" t="s">
        <v>9</v>
      </c>
      <c r="B17" s="45">
        <f>IF(FIRE1112_working!B17="..","..",ROUND(FIRE1112_working!B17,0))</f>
        <v>829</v>
      </c>
      <c r="C17" s="19">
        <f>IF(FIRE1112_working!C17="..","..",ROUND(FIRE1112_working!C17,0))</f>
        <v>28</v>
      </c>
      <c r="D17" s="19">
        <f>IF(FIRE1112_working!D17="..","..",ROUND(FIRE1112_working!D17,0))</f>
        <v>1</v>
      </c>
      <c r="E17" s="20">
        <f>IF(FIRE1112_working!E17="..","..",ROUND(FIRE1112_working!E17,1))</f>
        <v>33.799999999999997</v>
      </c>
      <c r="F17" s="20">
        <f>IF(FIRE1112_working!F17="..","..",ROUND(FIRE1112_working!F17,1))</f>
        <v>1.2</v>
      </c>
      <c r="G17" s="4"/>
      <c r="I17" s="10"/>
      <c r="J17" s="10"/>
      <c r="L17" s="10"/>
      <c r="M17" s="10"/>
      <c r="O17" s="12"/>
      <c r="P17" s="12"/>
      <c r="Q17" s="12"/>
      <c r="R17" s="12"/>
      <c r="S17" s="12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</row>
    <row r="18" spans="1:31" s="5" customFormat="1" ht="15" customHeight="1" x14ac:dyDescent="0.35">
      <c r="A18" s="4" t="s">
        <v>10</v>
      </c>
      <c r="B18" s="45">
        <f>IF(FIRE1112_working!B18="..","..",ROUND(FIRE1112_working!B18,0))</f>
        <v>574</v>
      </c>
      <c r="C18" s="19">
        <f>IF(FIRE1112_working!C18="..","..",ROUND(FIRE1112_working!C18,0))</f>
        <v>16</v>
      </c>
      <c r="D18" s="19">
        <f>IF(FIRE1112_working!D18="..","..",ROUND(FIRE1112_working!D18,0))</f>
        <v>2</v>
      </c>
      <c r="E18" s="20">
        <f>IF(FIRE1112_working!E18="..","..",ROUND(FIRE1112_working!E18,1))</f>
        <v>27.9</v>
      </c>
      <c r="F18" s="20">
        <f>IF(FIRE1112_working!F18="..","..",ROUND(FIRE1112_working!F18,1))</f>
        <v>3.5</v>
      </c>
      <c r="G18" s="4"/>
      <c r="I18" s="10"/>
      <c r="J18" s="10"/>
      <c r="L18" s="10"/>
      <c r="M18" s="10"/>
      <c r="O18" s="12"/>
      <c r="P18" s="12"/>
      <c r="Q18" s="12"/>
      <c r="R18" s="12"/>
      <c r="S18" s="12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1:31" s="5" customFormat="1" ht="15" customHeight="1" x14ac:dyDescent="0.35">
      <c r="A19" s="4" t="s">
        <v>11</v>
      </c>
      <c r="B19" s="45">
        <f>IF(FIRE1112_working!B19="..","..",ROUND(FIRE1112_working!B19,0))</f>
        <v>664</v>
      </c>
      <c r="C19" s="19">
        <f>IF(FIRE1112_working!C19="..","..",ROUND(FIRE1112_working!C19,0))</f>
        <v>21</v>
      </c>
      <c r="D19" s="19">
        <f>IF(FIRE1112_working!D19="..","..",ROUND(FIRE1112_working!D19,0))</f>
        <v>1</v>
      </c>
      <c r="E19" s="20">
        <f>IF(FIRE1112_working!E19="..","..",ROUND(FIRE1112_working!E19,1))</f>
        <v>31.6</v>
      </c>
      <c r="F19" s="20">
        <f>IF(FIRE1112_working!F19="..","..",ROUND(FIRE1112_working!F19,1))</f>
        <v>1.5</v>
      </c>
      <c r="G19" s="4"/>
      <c r="I19" s="10"/>
      <c r="J19" s="10"/>
      <c r="L19" s="10"/>
      <c r="M19" s="10"/>
      <c r="O19" s="12"/>
      <c r="P19" s="12"/>
      <c r="Q19" s="12"/>
      <c r="R19" s="12"/>
      <c r="S19" s="12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1:31" s="5" customFormat="1" ht="15" customHeight="1" x14ac:dyDescent="0.35">
      <c r="A20" s="4" t="s">
        <v>12</v>
      </c>
      <c r="B20" s="45">
        <f>IF(FIRE1112_working!B20="..","..",ROUND(FIRE1112_working!B20,0))</f>
        <v>684</v>
      </c>
      <c r="C20" s="19">
        <f>IF(FIRE1112_working!C20="..","..",ROUND(FIRE1112_working!C20,0))</f>
        <v>19</v>
      </c>
      <c r="D20" s="19">
        <f>IF(FIRE1112_working!D20="..","..",ROUND(FIRE1112_working!D20,0))</f>
        <v>0</v>
      </c>
      <c r="E20" s="20">
        <f>IF(FIRE1112_working!E20="..","..",ROUND(FIRE1112_working!E20,1))</f>
        <v>27.8</v>
      </c>
      <c r="F20" s="20">
        <f>IF(FIRE1112_working!F20="..","..",ROUND(FIRE1112_working!F20,1))</f>
        <v>0</v>
      </c>
      <c r="G20" s="4"/>
      <c r="I20" s="10"/>
      <c r="J20" s="10"/>
      <c r="L20" s="10"/>
      <c r="M20" s="10"/>
      <c r="O20" s="12"/>
      <c r="P20" s="12"/>
      <c r="Q20" s="12"/>
      <c r="R20" s="12"/>
      <c r="S20" s="12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</row>
    <row r="21" spans="1:31" s="5" customFormat="1" ht="15" customHeight="1" x14ac:dyDescent="0.35">
      <c r="A21" s="16" t="s">
        <v>13</v>
      </c>
      <c r="B21" s="45">
        <f>IF(FIRE1112_working!B21="..","..",ROUND(FIRE1112_working!B21,0))</f>
        <v>926</v>
      </c>
      <c r="C21" s="19">
        <f>IF(FIRE1112_working!C21="..","..",ROUND(FIRE1112_working!C21,0))</f>
        <v>35</v>
      </c>
      <c r="D21" s="19">
        <f>IF(FIRE1112_working!D21="..","..",ROUND(FIRE1112_working!D21,0))</f>
        <v>2</v>
      </c>
      <c r="E21" s="20">
        <f>IF(FIRE1112_working!E21="..","..",ROUND(FIRE1112_working!E21,1))</f>
        <v>37.799999999999997</v>
      </c>
      <c r="F21" s="20">
        <f>IF(FIRE1112_working!F21="..","..",ROUND(FIRE1112_working!F21,1))</f>
        <v>2.2000000000000002</v>
      </c>
      <c r="G21" s="4"/>
      <c r="I21" s="10"/>
      <c r="J21" s="10"/>
      <c r="L21" s="10"/>
      <c r="M21" s="10"/>
      <c r="O21" s="12"/>
      <c r="P21" s="12"/>
      <c r="Q21" s="12"/>
      <c r="R21" s="12"/>
      <c r="S21" s="12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</row>
    <row r="22" spans="1:31" s="5" customFormat="1" ht="15" customHeight="1" x14ac:dyDescent="0.35">
      <c r="A22" s="16" t="s">
        <v>14</v>
      </c>
      <c r="B22" s="45">
        <f>IF(FIRE1112_working!B22="..","..",ROUND(FIRE1112_working!B22,0))</f>
        <v>2102</v>
      </c>
      <c r="C22" s="19">
        <f>IF(FIRE1112_working!C22="..","..",ROUND(FIRE1112_working!C22,0))</f>
        <v>43</v>
      </c>
      <c r="D22" s="19">
        <f>IF(FIRE1112_working!D22="..","..",ROUND(FIRE1112_working!D22,0))</f>
        <v>1</v>
      </c>
      <c r="E22" s="20">
        <f>IF(FIRE1112_working!E22="..","..",ROUND(FIRE1112_working!E22,1))</f>
        <v>20.5</v>
      </c>
      <c r="F22" s="20">
        <f>IF(FIRE1112_working!F22="..","..",ROUND(FIRE1112_working!F22,1))</f>
        <v>0.5</v>
      </c>
      <c r="G22" s="4"/>
      <c r="I22" s="10"/>
      <c r="J22" s="10"/>
      <c r="L22" s="10"/>
      <c r="M22" s="10"/>
      <c r="O22" s="12"/>
      <c r="P22" s="12"/>
      <c r="Q22" s="12"/>
      <c r="R22" s="12"/>
      <c r="S22" s="12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</row>
    <row r="23" spans="1:31" s="5" customFormat="1" ht="15" customHeight="1" x14ac:dyDescent="0.35">
      <c r="A23" s="4" t="s">
        <v>63</v>
      </c>
      <c r="B23" s="45">
        <f>IF(FIRE1112_working!B23="..","..",ROUND(FIRE1112_working!B23,0))</f>
        <v>1334</v>
      </c>
      <c r="C23" s="19">
        <f>IF(FIRE1112_working!C23="..","..",ROUND(FIRE1112_working!C23,0))</f>
        <v>48</v>
      </c>
      <c r="D23" s="19">
        <f>IF(FIRE1112_working!D23="..","..",ROUND(FIRE1112_working!D23,0))</f>
        <v>2</v>
      </c>
      <c r="E23" s="20">
        <f>IF(FIRE1112_working!E23="..","..",ROUND(FIRE1112_working!E23,1))</f>
        <v>36</v>
      </c>
      <c r="F23" s="20">
        <f>IF(FIRE1112_working!F23="..","..",ROUND(FIRE1112_working!F23,1))</f>
        <v>1.5</v>
      </c>
      <c r="G23" s="4"/>
      <c r="I23" s="10"/>
      <c r="J23" s="10"/>
      <c r="L23" s="10"/>
      <c r="M23" s="10"/>
      <c r="O23" s="12"/>
      <c r="P23" s="12"/>
      <c r="Q23" s="12"/>
      <c r="R23" s="12"/>
      <c r="S23" s="12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</row>
    <row r="24" spans="1:31" s="5" customFormat="1" ht="15" customHeight="1" x14ac:dyDescent="0.35">
      <c r="A24" s="4" t="s">
        <v>15</v>
      </c>
      <c r="B24" s="45">
        <f>IF(FIRE1112_working!B24="..","..",ROUND(FIRE1112_working!B24,0))</f>
        <v>603</v>
      </c>
      <c r="C24" s="19">
        <f>IF(FIRE1112_working!C24="..","..",ROUND(FIRE1112_working!C24,0))</f>
        <v>23</v>
      </c>
      <c r="D24" s="19">
        <f>IF(FIRE1112_working!D24="..","..",ROUND(FIRE1112_working!D24,0))</f>
        <v>0</v>
      </c>
      <c r="E24" s="20">
        <f>IF(FIRE1112_working!E24="..","..",ROUND(FIRE1112_working!E24,1))</f>
        <v>38.1</v>
      </c>
      <c r="F24" s="20">
        <f>IF(FIRE1112_working!F24="..","..",ROUND(FIRE1112_working!F24,1))</f>
        <v>0</v>
      </c>
      <c r="G24" s="4"/>
      <c r="I24" s="10"/>
      <c r="J24" s="10"/>
      <c r="L24" s="10"/>
      <c r="M24" s="10"/>
      <c r="O24" s="12"/>
      <c r="P24" s="12"/>
      <c r="Q24" s="12"/>
      <c r="R24" s="12"/>
      <c r="S24" s="12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</row>
    <row r="25" spans="1:31" s="5" customFormat="1" ht="15" customHeight="1" x14ac:dyDescent="0.35">
      <c r="A25" s="4" t="s">
        <v>16</v>
      </c>
      <c r="B25" s="45">
        <f>IF(FIRE1112_working!B25="..","..",ROUND(FIRE1112_working!B25,0))</f>
        <v>774</v>
      </c>
      <c r="C25" s="19">
        <f>IF(FIRE1112_working!C25="..","..",ROUND(FIRE1112_working!C25,0))</f>
        <v>18</v>
      </c>
      <c r="D25" s="19">
        <f>IF(FIRE1112_working!D25="..","..",ROUND(FIRE1112_working!D25,0))</f>
        <v>0</v>
      </c>
      <c r="E25" s="20">
        <f>IF(FIRE1112_working!E25="..","..",ROUND(FIRE1112_working!E25,1))</f>
        <v>23.3</v>
      </c>
      <c r="F25" s="20">
        <f>IF(FIRE1112_working!F25="..","..",ROUND(FIRE1112_working!F25,1))</f>
        <v>0</v>
      </c>
      <c r="G25" s="4"/>
      <c r="I25" s="10"/>
      <c r="J25" s="10"/>
      <c r="L25" s="10"/>
      <c r="M25" s="10"/>
      <c r="O25" s="12"/>
      <c r="P25" s="12"/>
      <c r="Q25" s="12"/>
      <c r="R25" s="12"/>
      <c r="S25" s="12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</row>
    <row r="26" spans="1:31" s="5" customFormat="1" ht="15" customHeight="1" x14ac:dyDescent="0.35">
      <c r="A26" s="4" t="s">
        <v>17</v>
      </c>
      <c r="B26" s="45">
        <f>IF(FIRE1112_working!B26="..","..",ROUND(FIRE1112_working!B26,0))</f>
        <v>1520</v>
      </c>
      <c r="C26" s="19">
        <f>IF(FIRE1112_working!C26="..","..",ROUND(FIRE1112_working!C26,0))</f>
        <v>45</v>
      </c>
      <c r="D26" s="19">
        <f>IF(FIRE1112_working!D26="..","..",ROUND(FIRE1112_working!D26,0))</f>
        <v>4</v>
      </c>
      <c r="E26" s="20">
        <f>IF(FIRE1112_working!E26="..","..",ROUND(FIRE1112_working!E26,1))</f>
        <v>29.6</v>
      </c>
      <c r="F26" s="20">
        <f>IF(FIRE1112_working!F26="..","..",ROUND(FIRE1112_working!F26,1))</f>
        <v>2.6</v>
      </c>
      <c r="G26" s="4"/>
      <c r="I26" s="10"/>
      <c r="J26" s="10"/>
      <c r="L26" s="10"/>
      <c r="M26" s="10"/>
      <c r="O26" s="12"/>
      <c r="P26" s="12"/>
      <c r="Q26" s="12"/>
      <c r="R26" s="12"/>
      <c r="S26" s="12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</row>
    <row r="27" spans="1:31" s="5" customFormat="1" ht="15" customHeight="1" x14ac:dyDescent="0.35">
      <c r="A27" s="4" t="s">
        <v>18</v>
      </c>
      <c r="B27" s="45">
        <f>IF(FIRE1112_working!B27="..","..",ROUND(FIRE1112_working!B27,0))</f>
        <v>502</v>
      </c>
      <c r="C27" s="19">
        <f>IF(FIRE1112_working!C27="..","..",ROUND(FIRE1112_working!C27,0))</f>
        <v>13</v>
      </c>
      <c r="D27" s="19">
        <f>IF(FIRE1112_working!D27="..","..",ROUND(FIRE1112_working!D27,0))</f>
        <v>0</v>
      </c>
      <c r="E27" s="20">
        <f>IF(FIRE1112_working!E27="..","..",ROUND(FIRE1112_working!E27,1))</f>
        <v>25.9</v>
      </c>
      <c r="F27" s="20">
        <f>IF(FIRE1112_working!F27="..","..",ROUND(FIRE1112_working!F27,1))</f>
        <v>0</v>
      </c>
      <c r="G27" s="4"/>
      <c r="I27" s="10"/>
      <c r="J27" s="10"/>
      <c r="L27" s="10"/>
      <c r="M27" s="10"/>
      <c r="O27" s="12"/>
      <c r="P27" s="12"/>
      <c r="Q27" s="12"/>
      <c r="R27" s="12"/>
      <c r="S27" s="12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</row>
    <row r="28" spans="1:31" s="5" customFormat="1" ht="15" customHeight="1" x14ac:dyDescent="0.35">
      <c r="A28" s="4" t="s">
        <v>19</v>
      </c>
      <c r="B28" s="45">
        <f>IF(FIRE1112_working!B28="..","..",ROUND(FIRE1112_working!B28,0))</f>
        <v>5571</v>
      </c>
      <c r="C28" s="19">
        <f>IF(FIRE1112_working!C28="..","..",ROUND(FIRE1112_working!C28,0))</f>
        <v>180</v>
      </c>
      <c r="D28" s="19">
        <f>IF(FIRE1112_working!D28="..","..",ROUND(FIRE1112_working!D28,0))</f>
        <v>0</v>
      </c>
      <c r="E28" s="20">
        <f>IF(FIRE1112_working!E28="..","..",ROUND(FIRE1112_working!E28,1))</f>
        <v>32.299999999999997</v>
      </c>
      <c r="F28" s="20">
        <f>IF(FIRE1112_working!F28="..","..",ROUND(FIRE1112_working!F28,1))</f>
        <v>0</v>
      </c>
      <c r="G28" s="4"/>
      <c r="I28" s="10"/>
      <c r="J28" s="10"/>
      <c r="L28" s="10"/>
      <c r="M28" s="10"/>
      <c r="O28" s="12"/>
      <c r="P28" s="12"/>
      <c r="Q28" s="12"/>
      <c r="R28" s="12"/>
      <c r="S28" s="12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</row>
    <row r="29" spans="1:31" s="5" customFormat="1" ht="15" customHeight="1" x14ac:dyDescent="0.35">
      <c r="A29" s="4" t="s">
        <v>20</v>
      </c>
      <c r="B29" s="45">
        <f>IF(FIRE1112_working!B29="..","..",ROUND(FIRE1112_working!B29,0))</f>
        <v>1642</v>
      </c>
      <c r="C29" s="19">
        <f>IF(FIRE1112_working!C29="..","..",ROUND(FIRE1112_working!C29,0))</f>
        <v>67</v>
      </c>
      <c r="D29" s="19">
        <f>IF(FIRE1112_working!D29="..","..",ROUND(FIRE1112_working!D29,0))</f>
        <v>2</v>
      </c>
      <c r="E29" s="20">
        <f>IF(FIRE1112_working!E29="..","..",ROUND(FIRE1112_working!E29,1))</f>
        <v>40.799999999999997</v>
      </c>
      <c r="F29" s="20">
        <f>IF(FIRE1112_working!F29="..","..",ROUND(FIRE1112_working!F29,1))</f>
        <v>1.2</v>
      </c>
      <c r="G29" s="4"/>
      <c r="I29" s="10"/>
      <c r="J29" s="10"/>
      <c r="L29" s="10"/>
      <c r="M29" s="10"/>
      <c r="O29" s="12"/>
      <c r="P29" s="12"/>
      <c r="Q29" s="12"/>
      <c r="R29" s="12"/>
      <c r="S29" s="12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</row>
    <row r="30" spans="1:31" s="5" customFormat="1" ht="15" customHeight="1" x14ac:dyDescent="0.35">
      <c r="A30" s="4" t="s">
        <v>131</v>
      </c>
      <c r="B30" s="45">
        <f>IF(FIRE1112_working!B30="..","..",ROUND(FIRE1112_working!B30,0))</f>
        <v>1817</v>
      </c>
      <c r="C30" s="19">
        <f>IF(FIRE1112_working!C30="..","..",ROUND(FIRE1112_working!C30,0))</f>
        <v>50</v>
      </c>
      <c r="D30" s="19">
        <f>IF(FIRE1112_working!D30="..","..",ROUND(FIRE1112_working!D30,0))</f>
        <v>1</v>
      </c>
      <c r="E30" s="20">
        <f>IF(FIRE1112_working!E30="..","..",ROUND(FIRE1112_working!E30,1))</f>
        <v>27.5</v>
      </c>
      <c r="F30" s="20">
        <f>IF(FIRE1112_working!F30="..","..",ROUND(FIRE1112_working!F30,1))</f>
        <v>0.6</v>
      </c>
      <c r="G30" s="4"/>
      <c r="I30" s="10"/>
      <c r="J30" s="10"/>
      <c r="L30" s="10"/>
      <c r="M30" s="10"/>
      <c r="O30" s="12"/>
      <c r="P30" s="12"/>
      <c r="Q30" s="12"/>
      <c r="R30" s="12"/>
      <c r="S30" s="12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</row>
    <row r="31" spans="1:31" s="5" customFormat="1" ht="15" customHeight="1" x14ac:dyDescent="0.35">
      <c r="A31" s="4" t="s">
        <v>22</v>
      </c>
      <c r="B31" s="45">
        <f>IF(FIRE1112_working!B31="..","..",ROUND(FIRE1112_working!B31,0))</f>
        <v>753</v>
      </c>
      <c r="C31" s="19">
        <f>IF(FIRE1112_working!C31="..","..",ROUND(FIRE1112_working!C31,0))</f>
        <v>27</v>
      </c>
      <c r="D31" s="19">
        <f>IF(FIRE1112_working!D31="..","..",ROUND(FIRE1112_working!D31,0))</f>
        <v>0</v>
      </c>
      <c r="E31" s="20">
        <f>IF(FIRE1112_working!E31="..","..",ROUND(FIRE1112_working!E31,1))</f>
        <v>35.9</v>
      </c>
      <c r="F31" s="20">
        <f>IF(FIRE1112_working!F31="..","..",ROUND(FIRE1112_working!F31,1))</f>
        <v>0</v>
      </c>
      <c r="G31" s="4"/>
      <c r="I31" s="10"/>
      <c r="J31" s="10"/>
      <c r="L31" s="10"/>
      <c r="M31" s="10"/>
      <c r="O31" s="12"/>
      <c r="P31" s="12"/>
      <c r="Q31" s="12"/>
      <c r="R31" s="12"/>
      <c r="S31" s="12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</row>
    <row r="32" spans="1:31" s="5" customFormat="1" ht="15" customHeight="1" x14ac:dyDescent="0.35">
      <c r="A32" s="4" t="s">
        <v>23</v>
      </c>
      <c r="B32" s="45">
        <f>IF(FIRE1112_working!B32="..","..",ROUND(FIRE1112_working!B32,0))</f>
        <v>879</v>
      </c>
      <c r="C32" s="19">
        <f>IF(FIRE1112_working!C32="..","..",ROUND(FIRE1112_working!C32,0))</f>
        <v>24</v>
      </c>
      <c r="D32" s="19">
        <f>IF(FIRE1112_working!D32="..","..",ROUND(FIRE1112_working!D32,0))</f>
        <v>0</v>
      </c>
      <c r="E32" s="20">
        <f>IF(FIRE1112_working!E32="..","..",ROUND(FIRE1112_working!E32,1))</f>
        <v>27.3</v>
      </c>
      <c r="F32" s="20">
        <f>IF(FIRE1112_working!F32="..","..",ROUND(FIRE1112_working!F32,1))</f>
        <v>0</v>
      </c>
      <c r="G32" s="4"/>
      <c r="I32" s="10"/>
      <c r="J32" s="10"/>
      <c r="L32" s="10"/>
      <c r="M32" s="10"/>
      <c r="O32" s="12"/>
      <c r="P32" s="12"/>
      <c r="Q32" s="12"/>
      <c r="R32" s="12"/>
      <c r="S32" s="12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</row>
    <row r="33" spans="1:31" s="5" customFormat="1" ht="15" customHeight="1" x14ac:dyDescent="0.35">
      <c r="A33" s="4" t="s">
        <v>24</v>
      </c>
      <c r="B33" s="45">
        <f>IF(FIRE1112_working!B33="..","..",ROUND(FIRE1112_working!B33,0))</f>
        <v>1017</v>
      </c>
      <c r="C33" s="19">
        <f>IF(FIRE1112_working!C33="..","..",ROUND(FIRE1112_working!C33,0))</f>
        <v>31</v>
      </c>
      <c r="D33" s="19">
        <f>IF(FIRE1112_working!D33="..","..",ROUND(FIRE1112_working!D33,0))</f>
        <v>3</v>
      </c>
      <c r="E33" s="20">
        <f>IF(FIRE1112_working!E33="..","..",ROUND(FIRE1112_working!E33,1))</f>
        <v>30.5</v>
      </c>
      <c r="F33" s="20">
        <f>IF(FIRE1112_working!F33="..","..",ROUND(FIRE1112_working!F33,1))</f>
        <v>2.9</v>
      </c>
      <c r="G33" s="4"/>
      <c r="I33" s="10"/>
      <c r="J33" s="10"/>
      <c r="L33" s="10"/>
      <c r="M33" s="10"/>
      <c r="O33" s="12"/>
      <c r="P33" s="12"/>
      <c r="Q33" s="12"/>
      <c r="R33" s="12"/>
      <c r="S33" s="12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</row>
    <row r="34" spans="1:31" s="5" customFormat="1" ht="15" customHeight="1" x14ac:dyDescent="0.35">
      <c r="A34" s="4" t="s">
        <v>25</v>
      </c>
      <c r="B34" s="45">
        <f>IF(FIRE1112_working!B34="..","..",ROUND(FIRE1112_working!B34,0))</f>
        <v>43</v>
      </c>
      <c r="C34" s="19">
        <f>IF(FIRE1112_working!C34="..","..",ROUND(FIRE1112_working!C34,0))</f>
        <v>0</v>
      </c>
      <c r="D34" s="19">
        <f>IF(FIRE1112_working!D34="..","..",ROUND(FIRE1112_working!D34,0))</f>
        <v>0</v>
      </c>
      <c r="E34" s="20">
        <f>IF(FIRE1112_working!E34="..","..",ROUND(FIRE1112_working!E34,1))</f>
        <v>0</v>
      </c>
      <c r="F34" s="20">
        <f>IF(FIRE1112_working!F34="..","..",ROUND(FIRE1112_working!F34,1))</f>
        <v>0</v>
      </c>
      <c r="G34" s="4"/>
      <c r="I34" s="10"/>
      <c r="J34" s="10"/>
      <c r="L34" s="10"/>
      <c r="M34" s="10"/>
      <c r="O34" s="12"/>
      <c r="P34" s="12"/>
      <c r="Q34" s="12"/>
      <c r="R34" s="12"/>
      <c r="S34" s="12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</row>
    <row r="35" spans="1:31" s="5" customFormat="1" ht="15" customHeight="1" x14ac:dyDescent="0.35">
      <c r="A35" s="5" t="s">
        <v>26</v>
      </c>
      <c r="B35" s="45">
        <f>IF(FIRE1112_working!B35="..","..",ROUND(FIRE1112_working!B35,0))</f>
        <v>1576</v>
      </c>
      <c r="C35" s="19">
        <f>IF(FIRE1112_working!C35="..","..",ROUND(FIRE1112_working!C35,0))</f>
        <v>42</v>
      </c>
      <c r="D35" s="19">
        <f>IF(FIRE1112_working!D35="..","..",ROUND(FIRE1112_working!D35,0))</f>
        <v>0</v>
      </c>
      <c r="E35" s="20">
        <f>IF(FIRE1112_working!E35="..","..",ROUND(FIRE1112_working!E35,1))</f>
        <v>26.6</v>
      </c>
      <c r="F35" s="20">
        <f>IF(FIRE1112_working!F35="..","..",ROUND(FIRE1112_working!F35,1))</f>
        <v>0</v>
      </c>
      <c r="G35" s="4"/>
      <c r="I35" s="10"/>
      <c r="J35" s="10"/>
      <c r="L35" s="10"/>
      <c r="M35" s="10"/>
      <c r="O35" s="12"/>
      <c r="P35" s="12"/>
      <c r="Q35" s="12"/>
      <c r="R35" s="12"/>
      <c r="S35" s="12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</row>
    <row r="36" spans="1:31" s="5" customFormat="1" ht="15" customHeight="1" x14ac:dyDescent="0.35">
      <c r="A36" s="5" t="s">
        <v>27</v>
      </c>
      <c r="B36" s="45">
        <f>IF(FIRE1112_working!B36="..","..",ROUND(FIRE1112_working!B36,0))</f>
        <v>1268</v>
      </c>
      <c r="C36" s="19">
        <f>IF(FIRE1112_working!C36="..","..",ROUND(FIRE1112_working!C36,0))</f>
        <v>60</v>
      </c>
      <c r="D36" s="19">
        <f>IF(FIRE1112_working!D36="..","..",ROUND(FIRE1112_working!D36,0))</f>
        <v>0</v>
      </c>
      <c r="E36" s="20">
        <f>IF(FIRE1112_working!E36="..","..",ROUND(FIRE1112_working!E36,1))</f>
        <v>47.3</v>
      </c>
      <c r="F36" s="20">
        <f>IF(FIRE1112_working!F36="..","..",ROUND(FIRE1112_working!F36,1))</f>
        <v>0</v>
      </c>
      <c r="G36" s="4"/>
      <c r="I36" s="10"/>
      <c r="J36" s="10"/>
      <c r="L36" s="10"/>
      <c r="M36" s="10"/>
      <c r="O36" s="12"/>
      <c r="P36" s="12"/>
      <c r="Q36" s="12"/>
      <c r="R36" s="12"/>
      <c r="S36" s="12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</row>
    <row r="37" spans="1:31" s="5" customFormat="1" ht="15" customHeight="1" x14ac:dyDescent="0.35">
      <c r="A37" s="4" t="s">
        <v>28</v>
      </c>
      <c r="B37" s="45">
        <f>IF(FIRE1112_working!B37="..","..",ROUND(FIRE1112_working!B37,0))</f>
        <v>739</v>
      </c>
      <c r="C37" s="19">
        <f>IF(FIRE1112_working!C37="..","..",ROUND(FIRE1112_working!C37,0))</f>
        <v>26</v>
      </c>
      <c r="D37" s="19">
        <f>IF(FIRE1112_working!D37="..","..",ROUND(FIRE1112_working!D37,0))</f>
        <v>0</v>
      </c>
      <c r="E37" s="20">
        <f>IF(FIRE1112_working!E37="..","..",ROUND(FIRE1112_working!E37,1))</f>
        <v>35.200000000000003</v>
      </c>
      <c r="F37" s="20">
        <f>IF(FIRE1112_working!F37="..","..",ROUND(FIRE1112_working!F37,1))</f>
        <v>0</v>
      </c>
      <c r="G37" s="4"/>
      <c r="I37" s="10"/>
      <c r="J37" s="10"/>
      <c r="L37" s="10"/>
      <c r="M37" s="10"/>
      <c r="O37" s="12"/>
      <c r="P37" s="12"/>
      <c r="Q37" s="12"/>
      <c r="R37" s="12"/>
      <c r="S37" s="12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</row>
    <row r="38" spans="1:31" s="5" customFormat="1" ht="15" customHeight="1" x14ac:dyDescent="0.35">
      <c r="A38" s="5" t="s">
        <v>29</v>
      </c>
      <c r="B38" s="45">
        <f>IF(FIRE1112_working!B38="..","..",ROUND(FIRE1112_working!B38,0))</f>
        <v>709</v>
      </c>
      <c r="C38" s="19">
        <f>IF(FIRE1112_working!C38="..","..",ROUND(FIRE1112_working!C38,0))</f>
        <v>10</v>
      </c>
      <c r="D38" s="19">
        <f>IF(FIRE1112_working!D38="..","..",ROUND(FIRE1112_working!D38,0))</f>
        <v>3</v>
      </c>
      <c r="E38" s="20">
        <f>IF(FIRE1112_working!E38="..","..",ROUND(FIRE1112_working!E38,1))</f>
        <v>14.1</v>
      </c>
      <c r="F38" s="20">
        <f>IF(FIRE1112_working!F38="..","..",ROUND(FIRE1112_working!F38,1))</f>
        <v>4.2</v>
      </c>
      <c r="G38" s="4"/>
      <c r="I38" s="10"/>
      <c r="J38" s="10"/>
      <c r="L38" s="10"/>
      <c r="M38" s="10"/>
      <c r="O38" s="12"/>
      <c r="P38" s="12"/>
      <c r="Q38" s="12"/>
      <c r="R38" s="12"/>
      <c r="S38" s="12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</row>
    <row r="39" spans="1:31" s="5" customFormat="1" ht="15" customHeight="1" x14ac:dyDescent="0.35">
      <c r="A39" s="4" t="s">
        <v>30</v>
      </c>
      <c r="B39" s="45">
        <f>IF(FIRE1112_working!B39="..","..",ROUND(FIRE1112_working!B39,0))</f>
        <v>1286</v>
      </c>
      <c r="C39" s="19">
        <f>IF(FIRE1112_working!C39="..","..",ROUND(FIRE1112_working!C39,0))</f>
        <v>74</v>
      </c>
      <c r="D39" s="19">
        <f>IF(FIRE1112_working!D39="..","..",ROUND(FIRE1112_working!D39,0))</f>
        <v>0</v>
      </c>
      <c r="E39" s="20">
        <f>IF(FIRE1112_working!E39="..","..",ROUND(FIRE1112_working!E39,1))</f>
        <v>57.5</v>
      </c>
      <c r="F39" s="20">
        <f>IF(FIRE1112_working!F39="..","..",ROUND(FIRE1112_working!F39,1))</f>
        <v>0</v>
      </c>
      <c r="G39" s="4"/>
      <c r="I39" s="10"/>
      <c r="J39" s="10"/>
      <c r="L39" s="10"/>
      <c r="M39" s="10"/>
      <c r="O39" s="12"/>
      <c r="P39" s="12"/>
      <c r="Q39" s="12"/>
      <c r="R39" s="12"/>
      <c r="S39" s="12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</row>
    <row r="40" spans="1:31" s="40" customFormat="1" ht="15" customHeight="1" x14ac:dyDescent="0.35">
      <c r="A40" s="5" t="s">
        <v>31</v>
      </c>
      <c r="B40" s="45">
        <f>IF(FIRE1112_working!B40="..","..",ROUND(FIRE1112_working!B40,0))</f>
        <v>868</v>
      </c>
      <c r="C40" s="19">
        <f>IF(FIRE1112_working!C40="..","..",ROUND(FIRE1112_working!C40,0))</f>
        <v>19</v>
      </c>
      <c r="D40" s="19">
        <f>IF(FIRE1112_working!D40="..","..",ROUND(FIRE1112_working!D40,0))</f>
        <v>0</v>
      </c>
      <c r="E40" s="20">
        <f>IF(FIRE1112_working!E40="..","..",ROUND(FIRE1112_working!E40,1))</f>
        <v>21.9</v>
      </c>
      <c r="F40" s="20">
        <f>IF(FIRE1112_working!F40="..","..",ROUND(FIRE1112_working!F40,1))</f>
        <v>0</v>
      </c>
      <c r="G40" s="39"/>
      <c r="I40" s="41"/>
      <c r="J40" s="41"/>
      <c r="L40" s="41"/>
      <c r="M40" s="41"/>
      <c r="O40" s="42"/>
      <c r="P40" s="42"/>
      <c r="Q40" s="42"/>
      <c r="R40" s="42"/>
      <c r="S40" s="42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</row>
    <row r="41" spans="1:31" s="5" customFormat="1" ht="15" customHeight="1" x14ac:dyDescent="0.35">
      <c r="A41" s="5" t="s">
        <v>32</v>
      </c>
      <c r="B41" s="45">
        <f>IF(FIRE1112_working!B41="..","..",ROUND(FIRE1112_working!B41,0))</f>
        <v>81</v>
      </c>
      <c r="C41" s="19">
        <f>IF(FIRE1112_working!C41="..","..",ROUND(FIRE1112_working!C41,0))</f>
        <v>2</v>
      </c>
      <c r="D41" s="19">
        <f>IF(FIRE1112_working!D41="..","..",ROUND(FIRE1112_working!D41,0))</f>
        <v>1</v>
      </c>
      <c r="E41" s="20">
        <f>IF(FIRE1112_working!E41="..","..",ROUND(FIRE1112_working!E41,1))</f>
        <v>24.7</v>
      </c>
      <c r="F41" s="20">
        <f>IF(FIRE1112_working!F41="..","..",ROUND(FIRE1112_working!F41,1))</f>
        <v>12.3</v>
      </c>
      <c r="G41" s="4"/>
      <c r="I41" s="10"/>
      <c r="J41" s="10"/>
      <c r="L41" s="10"/>
      <c r="M41" s="10"/>
      <c r="O41" s="12"/>
      <c r="P41" s="12"/>
      <c r="Q41" s="12"/>
      <c r="R41" s="12"/>
      <c r="S41" s="12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</row>
    <row r="42" spans="1:31" s="5" customFormat="1" ht="15" customHeight="1" x14ac:dyDescent="0.35">
      <c r="A42" s="5" t="s">
        <v>33</v>
      </c>
      <c r="B42" s="45">
        <f>IF(FIRE1112_working!B42="..","..",ROUND(FIRE1112_working!B42,0))</f>
        <v>689</v>
      </c>
      <c r="C42" s="19">
        <f>IF(FIRE1112_working!C42="..","..",ROUND(FIRE1112_working!C42,0))</f>
        <v>13</v>
      </c>
      <c r="D42" s="19">
        <f>IF(FIRE1112_working!D42="..","..",ROUND(FIRE1112_working!D42,0))</f>
        <v>0</v>
      </c>
      <c r="E42" s="20">
        <f>IF(FIRE1112_working!E42="..","..",ROUND(FIRE1112_working!E42,1))</f>
        <v>18.899999999999999</v>
      </c>
      <c r="F42" s="20">
        <f>IF(FIRE1112_working!F42="..","..",ROUND(FIRE1112_working!F42,1))</f>
        <v>0</v>
      </c>
      <c r="G42" s="4"/>
      <c r="I42" s="10"/>
      <c r="J42" s="10"/>
      <c r="L42" s="10"/>
      <c r="M42" s="10"/>
      <c r="O42" s="12"/>
      <c r="P42" s="12"/>
      <c r="Q42" s="12"/>
      <c r="R42" s="12"/>
      <c r="S42" s="12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</row>
    <row r="43" spans="1:31" s="5" customFormat="1" ht="15" customHeight="1" x14ac:dyDescent="0.35">
      <c r="A43" s="5" t="s">
        <v>34</v>
      </c>
      <c r="B43" s="45">
        <f>IF(FIRE1112_working!B43="..","..",ROUND(FIRE1112_working!B43,0))</f>
        <v>527</v>
      </c>
      <c r="C43" s="19">
        <f>IF(FIRE1112_working!C43="..","..",ROUND(FIRE1112_working!C43,0))</f>
        <v>11</v>
      </c>
      <c r="D43" s="19">
        <f>IF(FIRE1112_working!D43="..","..",ROUND(FIRE1112_working!D43,0))</f>
        <v>0</v>
      </c>
      <c r="E43" s="20">
        <f>IF(FIRE1112_working!E43="..","..",ROUND(FIRE1112_working!E43,1))</f>
        <v>20.9</v>
      </c>
      <c r="F43" s="20">
        <f>IF(FIRE1112_working!F43="..","..",ROUND(FIRE1112_working!F43,1))</f>
        <v>0</v>
      </c>
      <c r="G43" s="4"/>
      <c r="I43" s="10"/>
      <c r="J43" s="10"/>
      <c r="L43" s="10"/>
      <c r="M43" s="10"/>
      <c r="O43" s="12"/>
      <c r="P43" s="12"/>
      <c r="Q43" s="12"/>
      <c r="R43" s="12"/>
      <c r="S43" s="12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1:31" s="5" customFormat="1" ht="15" customHeight="1" x14ac:dyDescent="0.35">
      <c r="A44" s="5" t="s">
        <v>35</v>
      </c>
      <c r="B44" s="45">
        <f>IF(FIRE1112_working!B44="..","..",ROUND(FIRE1112_working!B44,0))</f>
        <v>340</v>
      </c>
      <c r="C44" s="19">
        <f>IF(FIRE1112_working!C44="..","..",ROUND(FIRE1112_working!C44,0))</f>
        <v>4</v>
      </c>
      <c r="D44" s="19">
        <f>IF(FIRE1112_working!D44="..","..",ROUND(FIRE1112_working!D44,0))</f>
        <v>0</v>
      </c>
      <c r="E44" s="20">
        <f>IF(FIRE1112_working!E44="..","..",ROUND(FIRE1112_working!E44,1))</f>
        <v>11.8</v>
      </c>
      <c r="F44" s="20">
        <f>IF(FIRE1112_working!F44="..","..",ROUND(FIRE1112_working!F44,1))</f>
        <v>0</v>
      </c>
      <c r="G44" s="4"/>
      <c r="I44" s="10"/>
      <c r="J44" s="10"/>
      <c r="L44" s="10"/>
      <c r="M44" s="10"/>
      <c r="O44" s="12"/>
      <c r="P44" s="12"/>
      <c r="Q44" s="12"/>
      <c r="R44" s="12"/>
      <c r="S44" s="12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</row>
    <row r="45" spans="1:31" s="5" customFormat="1" ht="15" customHeight="1" x14ac:dyDescent="0.35">
      <c r="A45" s="4" t="s">
        <v>36</v>
      </c>
      <c r="B45" s="45">
        <f>IF(FIRE1112_working!B45="..","..",ROUND(FIRE1112_working!B45,0))</f>
        <v>841</v>
      </c>
      <c r="C45" s="19">
        <f>IF(FIRE1112_working!C45="..","..",ROUND(FIRE1112_working!C45,0))</f>
        <v>21</v>
      </c>
      <c r="D45" s="19">
        <f>IF(FIRE1112_working!D45="..","..",ROUND(FIRE1112_working!D45,0))</f>
        <v>1</v>
      </c>
      <c r="E45" s="20">
        <f>IF(FIRE1112_working!E45="..","..",ROUND(FIRE1112_working!E45,1))</f>
        <v>25</v>
      </c>
      <c r="F45" s="20">
        <f>IF(FIRE1112_working!F45="..","..",ROUND(FIRE1112_working!F45,1))</f>
        <v>1.2</v>
      </c>
      <c r="G45" s="4"/>
      <c r="I45" s="10"/>
      <c r="J45" s="10"/>
      <c r="L45" s="10"/>
      <c r="M45" s="10"/>
      <c r="O45" s="12"/>
      <c r="P45" s="12"/>
      <c r="Q45" s="12"/>
      <c r="R45" s="12"/>
      <c r="S45" s="12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</row>
    <row r="46" spans="1:31" s="5" customFormat="1" ht="15" customHeight="1" x14ac:dyDescent="0.35">
      <c r="A46" s="4" t="s">
        <v>37</v>
      </c>
      <c r="B46" s="45">
        <f>IF(FIRE1112_working!B46="..","..",ROUND(FIRE1112_working!B46,0))</f>
        <v>643</v>
      </c>
      <c r="C46" s="19">
        <f>IF(FIRE1112_working!C46="..","..",ROUND(FIRE1112_working!C46,0))</f>
        <v>8</v>
      </c>
      <c r="D46" s="19">
        <f>IF(FIRE1112_working!D46="..","..",ROUND(FIRE1112_working!D46,0))</f>
        <v>0</v>
      </c>
      <c r="E46" s="20">
        <f>IF(FIRE1112_working!E46="..","..",ROUND(FIRE1112_working!E46,1))</f>
        <v>12.4</v>
      </c>
      <c r="F46" s="20">
        <f>IF(FIRE1112_working!F46="..","..",ROUND(FIRE1112_working!F46,1))</f>
        <v>0</v>
      </c>
      <c r="G46" s="4"/>
      <c r="I46" s="10"/>
      <c r="J46" s="10"/>
      <c r="L46" s="10"/>
      <c r="M46" s="10"/>
      <c r="O46" s="12"/>
      <c r="P46" s="12"/>
      <c r="Q46" s="12"/>
      <c r="R46" s="12"/>
      <c r="S46" s="12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</row>
    <row r="47" spans="1:31" s="5" customFormat="1" ht="15" customHeight="1" x14ac:dyDescent="0.35">
      <c r="A47" s="4" t="s">
        <v>38</v>
      </c>
      <c r="B47" s="45">
        <f>IF(FIRE1112_working!B47="..","..",ROUND(FIRE1112_working!B47,0))</f>
        <v>582</v>
      </c>
      <c r="C47" s="19">
        <f>IF(FIRE1112_working!C47="..","..",ROUND(FIRE1112_working!C47,0))</f>
        <v>16</v>
      </c>
      <c r="D47" s="19">
        <f>IF(FIRE1112_working!D47="..","..",ROUND(FIRE1112_working!D47,0))</f>
        <v>0</v>
      </c>
      <c r="E47" s="20">
        <f>IF(FIRE1112_working!E47="..","..",ROUND(FIRE1112_working!E47,1))</f>
        <v>27.5</v>
      </c>
      <c r="F47" s="20">
        <f>IF(FIRE1112_working!F47="..","..",ROUND(FIRE1112_working!F47,1))</f>
        <v>0</v>
      </c>
      <c r="G47" s="4"/>
      <c r="I47" s="10"/>
      <c r="J47" s="10"/>
      <c r="L47" s="10"/>
      <c r="M47" s="10"/>
      <c r="O47" s="12"/>
      <c r="P47" s="12"/>
      <c r="Q47" s="12"/>
      <c r="R47" s="12"/>
      <c r="S47" s="12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1:31" s="5" customFormat="1" ht="15" customHeight="1" x14ac:dyDescent="0.35">
      <c r="A48" s="4" t="s">
        <v>39</v>
      </c>
      <c r="B48" s="45">
        <f>IF(FIRE1112_working!B48="..","..",ROUND(FIRE1112_working!B48,0))</f>
        <v>953</v>
      </c>
      <c r="C48" s="19">
        <f>IF(FIRE1112_working!C48="..","..",ROUND(FIRE1112_working!C48,0))</f>
        <v>22</v>
      </c>
      <c r="D48" s="19">
        <f>IF(FIRE1112_working!D48="..","..",ROUND(FIRE1112_working!D48,0))</f>
        <v>0</v>
      </c>
      <c r="E48" s="20">
        <f>IF(FIRE1112_working!E48="..","..",ROUND(FIRE1112_working!E48,1))</f>
        <v>23.1</v>
      </c>
      <c r="F48" s="20">
        <f>IF(FIRE1112_working!F48="..","..",ROUND(FIRE1112_working!F48,1))</f>
        <v>0</v>
      </c>
      <c r="G48" s="4"/>
      <c r="I48" s="10"/>
      <c r="J48" s="10"/>
      <c r="L48" s="10"/>
      <c r="M48" s="10"/>
      <c r="O48" s="12"/>
      <c r="P48" s="12"/>
      <c r="Q48" s="12"/>
      <c r="R48" s="12"/>
      <c r="S48" s="12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</row>
    <row r="49" spans="1:31" s="5" customFormat="1" ht="15" customHeight="1" x14ac:dyDescent="0.35">
      <c r="A49" s="4" t="s">
        <v>40</v>
      </c>
      <c r="B49" s="45" t="str">
        <f>IF(FIRE1112_working!B49="..","..",ROUND(FIRE1112_working!B49,0))</f>
        <v>..</v>
      </c>
      <c r="C49" s="19" t="str">
        <f>IF(FIRE1112_working!C49="..","..",ROUND(FIRE1112_working!C49,0))</f>
        <v>..</v>
      </c>
      <c r="D49" s="19" t="str">
        <f>IF(FIRE1112_working!D49="..","..",ROUND(FIRE1112_working!D49,0))</f>
        <v>..</v>
      </c>
      <c r="E49" s="20" t="str">
        <f>IF(FIRE1112_working!E49="..","..",ROUND(FIRE1112_working!E49,1))</f>
        <v>..</v>
      </c>
      <c r="F49" s="20" t="str">
        <f>IF(FIRE1112_working!F49="..","..",ROUND(FIRE1112_working!F49,1))</f>
        <v>..</v>
      </c>
      <c r="G49" s="4"/>
      <c r="I49" s="10"/>
      <c r="J49" s="10"/>
      <c r="L49" s="10"/>
      <c r="M49" s="10"/>
      <c r="O49" s="12"/>
      <c r="P49" s="12"/>
      <c r="Q49" s="12"/>
      <c r="R49" s="12"/>
      <c r="S49" s="12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</row>
    <row r="50" spans="1:31" s="5" customFormat="1" ht="15" customHeight="1" x14ac:dyDescent="0.35">
      <c r="A50" s="4" t="s">
        <v>41</v>
      </c>
      <c r="B50" s="45">
        <f>IF(FIRE1112_working!B50="..","..",ROUND(FIRE1112_working!B50,0))</f>
        <v>704</v>
      </c>
      <c r="C50" s="19">
        <f>IF(FIRE1112_working!C50="..","..",ROUND(FIRE1112_working!C50,0))</f>
        <v>18</v>
      </c>
      <c r="D50" s="19">
        <f>IF(FIRE1112_working!D50="..","..",ROUND(FIRE1112_working!D50,0))</f>
        <v>1</v>
      </c>
      <c r="E50" s="20">
        <f>IF(FIRE1112_working!E50="..","..",ROUND(FIRE1112_working!E50,1))</f>
        <v>25.6</v>
      </c>
      <c r="F50" s="20">
        <f>IF(FIRE1112_working!F50="..","..",ROUND(FIRE1112_working!F50,1))</f>
        <v>1.4</v>
      </c>
      <c r="G50" s="4"/>
      <c r="I50" s="10"/>
      <c r="J50" s="10"/>
      <c r="L50" s="10"/>
      <c r="M50" s="10"/>
      <c r="O50" s="12"/>
      <c r="P50" s="12"/>
      <c r="Q50" s="12"/>
      <c r="R50" s="12"/>
      <c r="S50" s="12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</row>
    <row r="51" spans="1:31" s="5" customFormat="1" ht="15" customHeight="1" x14ac:dyDescent="0.35">
      <c r="A51" s="53" t="s">
        <v>42</v>
      </c>
      <c r="B51" s="45">
        <f>IF(FIRE1112_working!B51="..","..",ROUND(FIRE1112_working!B51,0))</f>
        <v>757</v>
      </c>
      <c r="C51" s="19">
        <f>IF(FIRE1112_working!C51="..","..",ROUND(FIRE1112_working!C51,0))</f>
        <v>35</v>
      </c>
      <c r="D51" s="19">
        <f>IF(FIRE1112_working!D51="..","..",ROUND(FIRE1112_working!D51,0))</f>
        <v>0</v>
      </c>
      <c r="E51" s="20">
        <f>IF(FIRE1112_working!E51="..","..",ROUND(FIRE1112_working!E51,1))</f>
        <v>46.2</v>
      </c>
      <c r="F51" s="20">
        <f>IF(FIRE1112_working!F51="..","..",ROUND(FIRE1112_working!F51,1))</f>
        <v>0</v>
      </c>
      <c r="G51" s="4"/>
      <c r="I51" s="10"/>
      <c r="J51" s="10"/>
      <c r="L51" s="10"/>
      <c r="M51" s="10"/>
      <c r="O51" s="12"/>
      <c r="P51" s="12"/>
      <c r="Q51" s="12"/>
      <c r="R51" s="12"/>
      <c r="S51" s="12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</row>
    <row r="52" spans="1:31" s="5" customFormat="1" ht="15" customHeight="1" x14ac:dyDescent="0.35">
      <c r="A52" s="53" t="s">
        <v>43</v>
      </c>
      <c r="B52" s="45">
        <f>IF(FIRE1112_working!B52="..","..",ROUND(FIRE1112_working!B52,0))</f>
        <v>884</v>
      </c>
      <c r="C52" s="19">
        <f>IF(FIRE1112_working!C52="..","..",ROUND(FIRE1112_working!C52,0))</f>
        <v>32</v>
      </c>
      <c r="D52" s="19">
        <f>IF(FIRE1112_working!D52="..","..",ROUND(FIRE1112_working!D52,0))</f>
        <v>0</v>
      </c>
      <c r="E52" s="20">
        <f>IF(FIRE1112_working!E52="..","..",ROUND(FIRE1112_working!E52,1))</f>
        <v>36.200000000000003</v>
      </c>
      <c r="F52" s="20">
        <f>IF(FIRE1112_working!F52="..","..",ROUND(FIRE1112_working!F52,1))</f>
        <v>0</v>
      </c>
      <c r="G52" s="4"/>
      <c r="I52" s="10"/>
      <c r="J52" s="10"/>
      <c r="L52" s="10"/>
      <c r="M52" s="10"/>
      <c r="O52" s="12"/>
      <c r="P52" s="12"/>
      <c r="Q52" s="12"/>
      <c r="R52" s="12"/>
      <c r="S52" s="12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spans="1:31" s="5" customFormat="1" ht="15" customHeight="1" x14ac:dyDescent="0.35">
      <c r="A53" s="53" t="s">
        <v>44</v>
      </c>
      <c r="B53" s="45">
        <f>IF(FIRE1112_working!B53="..","..",ROUND(FIRE1112_working!B53,0))</f>
        <v>538</v>
      </c>
      <c r="C53" s="19">
        <f>IF(FIRE1112_working!C53="..","..",ROUND(FIRE1112_working!C53,0))</f>
        <v>16</v>
      </c>
      <c r="D53" s="19">
        <f>IF(FIRE1112_working!D53="..","..",ROUND(FIRE1112_working!D53,0))</f>
        <v>0</v>
      </c>
      <c r="E53" s="20">
        <f>IF(FIRE1112_working!E53="..","..",ROUND(FIRE1112_working!E53,1))</f>
        <v>29.7</v>
      </c>
      <c r="F53" s="20">
        <f>IF(FIRE1112_working!F53="..","..",ROUND(FIRE1112_working!F53,1))</f>
        <v>0</v>
      </c>
      <c r="G53" s="4"/>
      <c r="I53" s="10"/>
      <c r="J53" s="10"/>
      <c r="L53" s="10"/>
      <c r="M53" s="10"/>
      <c r="O53" s="12"/>
      <c r="P53" s="12"/>
      <c r="Q53" s="12"/>
      <c r="R53" s="12"/>
      <c r="S53" s="12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</row>
    <row r="54" spans="1:31" s="5" customFormat="1" ht="15" customHeight="1" x14ac:dyDescent="0.35">
      <c r="A54" s="53" t="s">
        <v>45</v>
      </c>
      <c r="B54" s="45">
        <f>IF(FIRE1112_working!B54="..","..",ROUND(FIRE1112_working!B54,0))</f>
        <v>1872</v>
      </c>
      <c r="C54" s="19">
        <f>IF(FIRE1112_working!C54="..","..",ROUND(FIRE1112_working!C54,0))</f>
        <v>65</v>
      </c>
      <c r="D54" s="19">
        <f>IF(FIRE1112_working!D54="..","..",ROUND(FIRE1112_working!D54,0))</f>
        <v>0</v>
      </c>
      <c r="E54" s="20">
        <f>IF(FIRE1112_working!E54="..","..",ROUND(FIRE1112_working!E54,1))</f>
        <v>34.700000000000003</v>
      </c>
      <c r="F54" s="20">
        <f>IF(FIRE1112_working!F54="..","..",ROUND(FIRE1112_working!F54,1))</f>
        <v>0</v>
      </c>
      <c r="G54" s="4"/>
      <c r="I54" s="10"/>
      <c r="J54" s="10"/>
      <c r="K54" s="4"/>
      <c r="L54" s="10"/>
      <c r="M54" s="10"/>
      <c r="O54" s="12"/>
      <c r="P54" s="12"/>
      <c r="Q54" s="12"/>
      <c r="R54" s="12"/>
      <c r="S54" s="12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</row>
    <row r="55" spans="1:31" s="5" customFormat="1" ht="15" customHeight="1" x14ac:dyDescent="0.35">
      <c r="A55" s="53" t="s">
        <v>46</v>
      </c>
      <c r="B55" s="45">
        <f>IF(FIRE1112_working!B55="..","..",ROUND(FIRE1112_working!B55,0))</f>
        <v>731</v>
      </c>
      <c r="C55" s="19">
        <f>IF(FIRE1112_working!C55="..","..",ROUND(FIRE1112_working!C55,0))</f>
        <v>18</v>
      </c>
      <c r="D55" s="19">
        <f>IF(FIRE1112_working!D55="..","..",ROUND(FIRE1112_working!D55,0))</f>
        <v>0</v>
      </c>
      <c r="E55" s="20">
        <f>IF(FIRE1112_working!E55="..","..",ROUND(FIRE1112_working!E55,1))</f>
        <v>24.6</v>
      </c>
      <c r="F55" s="20">
        <f>IF(FIRE1112_working!F55="..","..",ROUND(FIRE1112_working!F55,1))</f>
        <v>0</v>
      </c>
      <c r="G55" s="4"/>
      <c r="I55" s="10"/>
      <c r="J55" s="10"/>
      <c r="K55" s="4"/>
      <c r="L55" s="10"/>
      <c r="M55" s="10"/>
      <c r="O55" s="12"/>
      <c r="P55" s="12"/>
      <c r="Q55" s="12"/>
      <c r="R55" s="12"/>
      <c r="S55" s="12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</row>
    <row r="56" spans="1:31" s="5" customFormat="1" ht="15" customHeight="1" thickBot="1" x14ac:dyDescent="0.4">
      <c r="A56" s="14" t="s">
        <v>47</v>
      </c>
      <c r="B56" s="47">
        <f>IF(FIRE1112_working!B56="..","..",ROUND(FIRE1112_working!B56,0))</f>
        <v>1427</v>
      </c>
      <c r="C56" s="21">
        <f>IF(FIRE1112_working!C56="..","..",ROUND(FIRE1112_working!C56,0))</f>
        <v>39</v>
      </c>
      <c r="D56" s="21">
        <f>IF(FIRE1112_working!D56="..","..",ROUND(FIRE1112_working!D56,0))</f>
        <v>0</v>
      </c>
      <c r="E56" s="22">
        <f>IF(FIRE1112_working!E56="..","..",ROUND(FIRE1112_working!E56,1))</f>
        <v>27.3</v>
      </c>
      <c r="F56" s="22">
        <f>IF(FIRE1112_working!F56="..","..",ROUND(FIRE1112_working!F56,1))</f>
        <v>0</v>
      </c>
      <c r="G56" s="4"/>
      <c r="I56" s="10"/>
      <c r="J56" s="10"/>
      <c r="K56" s="4"/>
      <c r="L56" s="10"/>
      <c r="M56" s="10"/>
      <c r="O56" s="12"/>
      <c r="P56" s="12"/>
      <c r="Q56" s="12"/>
      <c r="R56" s="12"/>
      <c r="S56" s="12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</row>
    <row r="57" spans="1:31" ht="30" customHeight="1" x14ac:dyDescent="0.35">
      <c r="A57" s="24" t="s">
        <v>189</v>
      </c>
    </row>
    <row r="58" spans="1:31" ht="15" customHeight="1" x14ac:dyDescent="0.35">
      <c r="A58" s="24" t="s">
        <v>174</v>
      </c>
    </row>
    <row r="59" spans="1:31" ht="15" customHeight="1" x14ac:dyDescent="0.35">
      <c r="A59" s="24" t="s">
        <v>172</v>
      </c>
    </row>
    <row r="60" spans="1:31" ht="15" customHeight="1" x14ac:dyDescent="0.35">
      <c r="A60" s="24" t="s">
        <v>173</v>
      </c>
    </row>
    <row r="61" spans="1:31" s="5" customFormat="1" ht="30.65" customHeight="1" x14ac:dyDescent="0.35">
      <c r="A61" s="69" t="s">
        <v>195</v>
      </c>
      <c r="B61" s="4"/>
      <c r="C61" s="4"/>
      <c r="D61" s="4"/>
      <c r="E61" s="4"/>
      <c r="F61" s="4"/>
      <c r="G61" s="4"/>
      <c r="H61" s="4"/>
      <c r="I61" s="10"/>
      <c r="J61" s="10"/>
      <c r="K61" s="4"/>
      <c r="L61" s="10"/>
      <c r="M61" s="10"/>
      <c r="N61" s="10"/>
      <c r="O61" s="10"/>
      <c r="P61" s="10"/>
      <c r="Q61" s="10"/>
      <c r="R61" s="10"/>
      <c r="S61" s="10"/>
    </row>
    <row r="62" spans="1:31" s="5" customFormat="1" x14ac:dyDescent="0.35">
      <c r="A62" s="4" t="s">
        <v>194</v>
      </c>
      <c r="B62" s="4"/>
      <c r="C62" s="4"/>
      <c r="D62" s="4"/>
      <c r="E62" s="4"/>
      <c r="F62" s="4"/>
      <c r="G62" s="4"/>
      <c r="H62" s="4"/>
      <c r="I62" s="10"/>
      <c r="J62" s="10"/>
      <c r="K62" s="4"/>
      <c r="L62" s="10"/>
      <c r="M62" s="10"/>
      <c r="N62" s="10"/>
      <c r="O62" s="10"/>
      <c r="P62" s="10"/>
      <c r="Q62" s="10"/>
      <c r="R62" s="10"/>
      <c r="S62" s="10"/>
    </row>
    <row r="63" spans="1:31" s="5" customFormat="1" x14ac:dyDescent="0.35">
      <c r="A63" s="4" t="s">
        <v>196</v>
      </c>
      <c r="B63" s="4"/>
      <c r="C63" s="4"/>
      <c r="D63" s="4"/>
      <c r="E63" s="4"/>
      <c r="F63" s="4"/>
      <c r="G63" s="4"/>
      <c r="H63" s="4"/>
      <c r="I63" s="10"/>
      <c r="J63" s="10"/>
      <c r="K63" s="4"/>
      <c r="L63" s="10"/>
      <c r="M63" s="10"/>
      <c r="N63" s="10"/>
      <c r="O63" s="10"/>
      <c r="P63" s="10"/>
      <c r="Q63" s="10"/>
      <c r="R63" s="10"/>
      <c r="S63" s="10"/>
    </row>
    <row r="64" spans="1:31" ht="26.25" customHeight="1" x14ac:dyDescent="0.35">
      <c r="A64" s="4" t="s">
        <v>1</v>
      </c>
      <c r="D64" s="34"/>
      <c r="E64" s="34"/>
      <c r="F64" s="34"/>
      <c r="G64" s="34"/>
      <c r="H64" s="34"/>
    </row>
    <row r="65" spans="1:10" x14ac:dyDescent="0.35">
      <c r="A65" s="15" t="s">
        <v>2</v>
      </c>
      <c r="D65" s="34"/>
      <c r="E65" s="34"/>
      <c r="F65" s="34"/>
      <c r="G65" s="34"/>
      <c r="H65" s="34"/>
      <c r="J65" s="5"/>
    </row>
    <row r="66" spans="1:10" ht="30.75" customHeight="1" x14ac:dyDescent="0.35">
      <c r="A66" s="23" t="s">
        <v>57</v>
      </c>
      <c r="D66" s="34"/>
      <c r="E66" s="34"/>
      <c r="F66" s="34"/>
      <c r="G66" s="34"/>
      <c r="H66" s="34"/>
    </row>
    <row r="67" spans="1:10" ht="27" customHeight="1" x14ac:dyDescent="0.35">
      <c r="A67" s="4" t="s">
        <v>3</v>
      </c>
      <c r="D67" s="34"/>
      <c r="F67" s="28"/>
      <c r="G67" s="34"/>
      <c r="H67" s="34"/>
    </row>
    <row r="68" spans="1:10" ht="14.5" customHeight="1" x14ac:dyDescent="0.35">
      <c r="A68" s="26" t="s">
        <v>69</v>
      </c>
      <c r="B68" s="25"/>
      <c r="D68" s="34"/>
      <c r="F68" s="28"/>
      <c r="G68" s="34"/>
      <c r="H68" s="34"/>
    </row>
    <row r="69" spans="1:10" x14ac:dyDescent="0.35">
      <c r="A69" s="36" t="s">
        <v>130</v>
      </c>
      <c r="D69" s="34"/>
      <c r="E69" s="34"/>
      <c r="F69" s="34"/>
      <c r="G69" s="34"/>
      <c r="H69" s="34"/>
    </row>
    <row r="70" spans="1:10" x14ac:dyDescent="0.35">
      <c r="D70" s="34"/>
      <c r="E70" s="34"/>
      <c r="F70" s="34"/>
      <c r="G70" s="34"/>
      <c r="H70" s="34"/>
    </row>
    <row r="71" spans="1:10" x14ac:dyDescent="0.35">
      <c r="D71" s="34"/>
      <c r="E71" s="34"/>
      <c r="F71" s="34"/>
      <c r="G71" s="34"/>
      <c r="H71" s="34"/>
    </row>
    <row r="72" spans="1:10" x14ac:dyDescent="0.35">
      <c r="D72" s="34"/>
      <c r="E72" s="34"/>
      <c r="F72" s="34"/>
      <c r="G72" s="34"/>
      <c r="H72" s="34"/>
    </row>
    <row r="73" spans="1:10" x14ac:dyDescent="0.35">
      <c r="D73" s="34"/>
      <c r="E73" s="34"/>
      <c r="F73" s="34"/>
      <c r="G73" s="34"/>
      <c r="H73" s="34"/>
    </row>
    <row r="77" spans="1:10" x14ac:dyDescent="0.35">
      <c r="I77" s="4" t="s">
        <v>162</v>
      </c>
    </row>
    <row r="78" spans="1:10" x14ac:dyDescent="0.35">
      <c r="I78" s="4" t="s">
        <v>163</v>
      </c>
    </row>
    <row r="79" spans="1:10" x14ac:dyDescent="0.35">
      <c r="I79" s="4" t="s">
        <v>164</v>
      </c>
    </row>
    <row r="80" spans="1:10" x14ac:dyDescent="0.35">
      <c r="I80" s="4" t="s">
        <v>165</v>
      </c>
    </row>
    <row r="81" spans="9:9" x14ac:dyDescent="0.35">
      <c r="I81" s="4" t="s">
        <v>166</v>
      </c>
    </row>
    <row r="82" spans="9:9" x14ac:dyDescent="0.35">
      <c r="I82" s="4" t="s">
        <v>167</v>
      </c>
    </row>
    <row r="83" spans="9:9" x14ac:dyDescent="0.35">
      <c r="I83" s="4" t="s">
        <v>147</v>
      </c>
    </row>
    <row r="84" spans="9:9" x14ac:dyDescent="0.35">
      <c r="I84" s="4" t="s">
        <v>154</v>
      </c>
    </row>
    <row r="85" spans="9:9" x14ac:dyDescent="0.35">
      <c r="I85" s="4" t="s">
        <v>155</v>
      </c>
    </row>
    <row r="86" spans="9:9" x14ac:dyDescent="0.35">
      <c r="I86" s="4" t="s">
        <v>156</v>
      </c>
    </row>
    <row r="87" spans="9:9" x14ac:dyDescent="0.35">
      <c r="I87" s="4" t="s">
        <v>157</v>
      </c>
    </row>
    <row r="88" spans="9:9" x14ac:dyDescent="0.35">
      <c r="I88" s="4" t="s">
        <v>158</v>
      </c>
    </row>
    <row r="89" spans="9:9" x14ac:dyDescent="0.35">
      <c r="I89" s="4" t="s">
        <v>159</v>
      </c>
    </row>
    <row r="90" spans="9:9" x14ac:dyDescent="0.35">
      <c r="I90" s="4" t="s">
        <v>160</v>
      </c>
    </row>
  </sheetData>
  <dataValidations count="1">
    <dataValidation type="list" allowBlank="1" showInputMessage="1" showErrorMessage="1" sqref="A3" xr:uid="{00000000-0002-0000-0E00-000000000000}">
      <formula1>$I$77:$I$90</formula1>
    </dataValidation>
  </dataValidations>
  <hyperlinks>
    <hyperlink ref="A65" r:id="rId1" xr:uid="{00000000-0004-0000-0E00-000000000000}"/>
    <hyperlink ref="A68" r:id="rId2" xr:uid="{00000000-0004-0000-0E00-000001000000}"/>
  </hyperlinks>
  <pageMargins left="0.7" right="0.7" top="0.75" bottom="0.75" header="0.3" footer="0.3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34C80-D960-4254-861E-D87EA333588A}">
  <dimension ref="A1:J52"/>
  <sheetViews>
    <sheetView workbookViewId="0">
      <pane ySplit="1" topLeftCell="A2" activePane="bottomLeft" state="frozen"/>
      <selection sqref="A1:G1"/>
      <selection pane="bottomLeft"/>
    </sheetView>
  </sheetViews>
  <sheetFormatPr defaultColWidth="8.81640625" defaultRowHeight="14.5" x14ac:dyDescent="0.35"/>
  <cols>
    <col min="1" max="1" width="28" style="5" customWidth="1"/>
    <col min="2" max="2" width="20.81640625" style="5" bestFit="1" customWidth="1"/>
    <col min="3" max="3" width="22" style="5" bestFit="1" customWidth="1"/>
    <col min="4" max="16384" width="8.81640625" style="5"/>
  </cols>
  <sheetData>
    <row r="1" spans="1:3" ht="17" thickBot="1" x14ac:dyDescent="0.4">
      <c r="A1" s="62" t="s">
        <v>177</v>
      </c>
      <c r="B1" s="62" t="s">
        <v>178</v>
      </c>
      <c r="C1" s="62" t="s">
        <v>179</v>
      </c>
    </row>
    <row r="2" spans="1:3" x14ac:dyDescent="0.35">
      <c r="A2" s="5" t="s">
        <v>4</v>
      </c>
      <c r="B2" s="5" t="s">
        <v>149</v>
      </c>
      <c r="C2" s="5" t="s">
        <v>148</v>
      </c>
    </row>
    <row r="3" spans="1:3" x14ac:dyDescent="0.35">
      <c r="A3" s="5" t="s">
        <v>5</v>
      </c>
      <c r="B3" s="5" t="s">
        <v>151</v>
      </c>
      <c r="C3" s="5" t="s">
        <v>148</v>
      </c>
    </row>
    <row r="4" spans="1:3" x14ac:dyDescent="0.35">
      <c r="A4" s="5" t="s">
        <v>6</v>
      </c>
      <c r="B4" s="5" t="s">
        <v>149</v>
      </c>
      <c r="C4" s="5" t="s">
        <v>148</v>
      </c>
    </row>
    <row r="5" spans="1:3" x14ac:dyDescent="0.35">
      <c r="A5" s="5" t="s">
        <v>7</v>
      </c>
      <c r="B5" s="5" t="s">
        <v>151</v>
      </c>
      <c r="C5" s="5" t="s">
        <v>148</v>
      </c>
    </row>
    <row r="6" spans="1:3" x14ac:dyDescent="0.35">
      <c r="A6" s="5" t="s">
        <v>8</v>
      </c>
      <c r="B6" s="5" t="s">
        <v>153</v>
      </c>
      <c r="C6" s="5" t="s">
        <v>148</v>
      </c>
    </row>
    <row r="7" spans="1:3" x14ac:dyDescent="0.35">
      <c r="A7" s="5" t="s">
        <v>9</v>
      </c>
      <c r="B7" s="5" t="s">
        <v>151</v>
      </c>
      <c r="C7" s="5" t="s">
        <v>148</v>
      </c>
    </row>
    <row r="8" spans="1:3" x14ac:dyDescent="0.35">
      <c r="A8" s="5" t="s">
        <v>10</v>
      </c>
      <c r="B8" s="5" t="s">
        <v>149</v>
      </c>
      <c r="C8" s="5" t="s">
        <v>148</v>
      </c>
    </row>
    <row r="9" spans="1:3" x14ac:dyDescent="0.35">
      <c r="A9" s="5" t="s">
        <v>11</v>
      </c>
      <c r="B9" s="5" t="s">
        <v>153</v>
      </c>
      <c r="C9" s="5" t="s">
        <v>148</v>
      </c>
    </row>
    <row r="10" spans="1:3" x14ac:dyDescent="0.35">
      <c r="A10" s="5" t="s">
        <v>12</v>
      </c>
      <c r="B10" s="5" t="s">
        <v>153</v>
      </c>
      <c r="C10" s="5" t="s">
        <v>148</v>
      </c>
    </row>
    <row r="11" spans="1:3" x14ac:dyDescent="0.35">
      <c r="A11" s="5" t="s">
        <v>13</v>
      </c>
      <c r="B11" s="5" t="s">
        <v>151</v>
      </c>
      <c r="C11" s="5" t="s">
        <v>148</v>
      </c>
    </row>
    <row r="12" spans="1:3" x14ac:dyDescent="0.35">
      <c r="A12" s="5" t="s">
        <v>14</v>
      </c>
      <c r="B12" s="5" t="s">
        <v>153</v>
      </c>
      <c r="C12" s="5" t="s">
        <v>148</v>
      </c>
    </row>
    <row r="13" spans="1:3" x14ac:dyDescent="0.35">
      <c r="A13" s="5" t="s">
        <v>63</v>
      </c>
      <c r="B13" s="5" t="s">
        <v>151</v>
      </c>
      <c r="C13" s="5" t="s">
        <v>148</v>
      </c>
    </row>
    <row r="14" spans="1:3" x14ac:dyDescent="0.35">
      <c r="A14" s="5" t="s">
        <v>15</v>
      </c>
      <c r="B14" s="5" t="s">
        <v>153</v>
      </c>
      <c r="C14" s="5" t="s">
        <v>148</v>
      </c>
    </row>
    <row r="15" spans="1:3" x14ac:dyDescent="0.35">
      <c r="A15" s="5" t="s">
        <v>16</v>
      </c>
      <c r="B15" s="5" t="s">
        <v>151</v>
      </c>
      <c r="C15" s="5" t="s">
        <v>148</v>
      </c>
    </row>
    <row r="16" spans="1:3" x14ac:dyDescent="0.35">
      <c r="A16" s="5" t="s">
        <v>17</v>
      </c>
      <c r="B16" s="5" t="s">
        <v>151</v>
      </c>
      <c r="C16" s="5" t="s">
        <v>148</v>
      </c>
    </row>
    <row r="17" spans="1:3" x14ac:dyDescent="0.35">
      <c r="A17" s="5" t="s">
        <v>18</v>
      </c>
      <c r="B17" s="5" t="s">
        <v>151</v>
      </c>
      <c r="C17" s="5" t="s">
        <v>148</v>
      </c>
    </row>
    <row r="18" spans="1:3" x14ac:dyDescent="0.35">
      <c r="A18" s="5" t="s">
        <v>19</v>
      </c>
      <c r="B18" s="5" t="s">
        <v>149</v>
      </c>
      <c r="C18" s="5" t="s">
        <v>49</v>
      </c>
    </row>
    <row r="19" spans="1:3" x14ac:dyDescent="0.35">
      <c r="A19" s="5" t="s">
        <v>20</v>
      </c>
      <c r="B19" s="5" t="s">
        <v>149</v>
      </c>
      <c r="C19" s="5" t="s">
        <v>49</v>
      </c>
    </row>
    <row r="20" spans="1:3" x14ac:dyDescent="0.35">
      <c r="A20" s="5" t="s">
        <v>190</v>
      </c>
      <c r="B20" s="5" t="s">
        <v>151</v>
      </c>
      <c r="C20" s="5" t="s">
        <v>148</v>
      </c>
    </row>
    <row r="21" spans="1:3" x14ac:dyDescent="0.35">
      <c r="A21" s="5" t="s">
        <v>22</v>
      </c>
      <c r="B21" s="5" t="s">
        <v>151</v>
      </c>
      <c r="C21" s="5" t="s">
        <v>148</v>
      </c>
    </row>
    <row r="22" spans="1:3" x14ac:dyDescent="0.35">
      <c r="A22" s="5" t="s">
        <v>23</v>
      </c>
      <c r="B22" s="5" t="s">
        <v>149</v>
      </c>
      <c r="C22" s="5" t="s">
        <v>148</v>
      </c>
    </row>
    <row r="23" spans="1:3" x14ac:dyDescent="0.35">
      <c r="A23" s="5" t="s">
        <v>24</v>
      </c>
      <c r="B23" s="5" t="s">
        <v>151</v>
      </c>
      <c r="C23" s="5" t="s">
        <v>148</v>
      </c>
    </row>
    <row r="24" spans="1:3" x14ac:dyDescent="0.35">
      <c r="A24" s="5" t="s">
        <v>91</v>
      </c>
      <c r="B24" s="5" t="s">
        <v>153</v>
      </c>
      <c r="C24" s="5" t="s">
        <v>148</v>
      </c>
    </row>
    <row r="25" spans="1:3" x14ac:dyDescent="0.35">
      <c r="A25" s="5" t="s">
        <v>26</v>
      </c>
      <c r="B25" s="5" t="s">
        <v>151</v>
      </c>
      <c r="C25" s="5" t="s">
        <v>148</v>
      </c>
    </row>
    <row r="26" spans="1:3" x14ac:dyDescent="0.35">
      <c r="A26" s="5" t="s">
        <v>27</v>
      </c>
      <c r="B26" s="5" t="s">
        <v>149</v>
      </c>
      <c r="C26" s="5" t="s">
        <v>148</v>
      </c>
    </row>
    <row r="27" spans="1:3" x14ac:dyDescent="0.35">
      <c r="A27" s="5" t="s">
        <v>28</v>
      </c>
      <c r="B27" s="5" t="s">
        <v>151</v>
      </c>
      <c r="C27" s="5" t="s">
        <v>148</v>
      </c>
    </row>
    <row r="28" spans="1:3" x14ac:dyDescent="0.35">
      <c r="A28" s="5" t="s">
        <v>29</v>
      </c>
      <c r="B28" s="5" t="s">
        <v>153</v>
      </c>
      <c r="C28" s="5" t="s">
        <v>148</v>
      </c>
    </row>
    <row r="29" spans="1:3" x14ac:dyDescent="0.35">
      <c r="A29" s="5" t="s">
        <v>30</v>
      </c>
      <c r="B29" s="5" t="s">
        <v>149</v>
      </c>
      <c r="C29" s="5" t="s">
        <v>49</v>
      </c>
    </row>
    <row r="30" spans="1:3" x14ac:dyDescent="0.35">
      <c r="A30" s="5" t="s">
        <v>31</v>
      </c>
      <c r="B30" s="5" t="s">
        <v>153</v>
      </c>
      <c r="C30" s="5" t="s">
        <v>148</v>
      </c>
    </row>
    <row r="31" spans="1:3" x14ac:dyDescent="0.35">
      <c r="A31" s="5" t="s">
        <v>33</v>
      </c>
      <c r="B31" s="5" t="s">
        <v>153</v>
      </c>
      <c r="C31" s="5" t="s">
        <v>148</v>
      </c>
    </row>
    <row r="32" spans="1:3" x14ac:dyDescent="0.35">
      <c r="A32" s="5" t="s">
        <v>34</v>
      </c>
      <c r="B32" s="5" t="s">
        <v>151</v>
      </c>
      <c r="C32" s="5" t="s">
        <v>148</v>
      </c>
    </row>
    <row r="33" spans="1:10" x14ac:dyDescent="0.35">
      <c r="A33" s="5" t="s">
        <v>35</v>
      </c>
      <c r="B33" s="5" t="s">
        <v>153</v>
      </c>
      <c r="C33" s="5" t="s">
        <v>148</v>
      </c>
    </row>
    <row r="34" spans="1:10" x14ac:dyDescent="0.35">
      <c r="A34" s="5" t="s">
        <v>36</v>
      </c>
      <c r="B34" s="5" t="s">
        <v>149</v>
      </c>
      <c r="C34" s="5" t="s">
        <v>148</v>
      </c>
      <c r="G34" s="63"/>
      <c r="H34" s="63"/>
    </row>
    <row r="35" spans="1:10" x14ac:dyDescent="0.35">
      <c r="A35" s="5" t="s">
        <v>37</v>
      </c>
      <c r="B35" s="5" t="s">
        <v>153</v>
      </c>
      <c r="C35" s="5" t="s">
        <v>148</v>
      </c>
    </row>
    <row r="36" spans="1:10" x14ac:dyDescent="0.35">
      <c r="A36" s="5" t="s">
        <v>38</v>
      </c>
      <c r="B36" s="5" t="s">
        <v>153</v>
      </c>
      <c r="C36" s="5" t="s">
        <v>148</v>
      </c>
    </row>
    <row r="37" spans="1:10" x14ac:dyDescent="0.35">
      <c r="A37" s="5" t="s">
        <v>39</v>
      </c>
      <c r="B37" s="5" t="s">
        <v>149</v>
      </c>
      <c r="C37" s="5" t="s">
        <v>49</v>
      </c>
    </row>
    <row r="38" spans="1:10" x14ac:dyDescent="0.35">
      <c r="A38" s="5" t="s">
        <v>40</v>
      </c>
      <c r="B38" s="5" t="s">
        <v>151</v>
      </c>
      <c r="C38" s="5" t="s">
        <v>148</v>
      </c>
    </row>
    <row r="39" spans="1:10" x14ac:dyDescent="0.35">
      <c r="A39" s="5" t="s">
        <v>41</v>
      </c>
      <c r="B39" s="5" t="s">
        <v>153</v>
      </c>
      <c r="C39" s="5" t="s">
        <v>148</v>
      </c>
    </row>
    <row r="40" spans="1:10" x14ac:dyDescent="0.35">
      <c r="A40" s="5" t="s">
        <v>42</v>
      </c>
      <c r="B40" s="5" t="s">
        <v>149</v>
      </c>
      <c r="C40" s="5" t="s">
        <v>148</v>
      </c>
    </row>
    <row r="41" spans="1:10" x14ac:dyDescent="0.35">
      <c r="A41" s="5" t="s">
        <v>43</v>
      </c>
      <c r="B41" s="5" t="s">
        <v>149</v>
      </c>
      <c r="C41" s="5" t="s">
        <v>49</v>
      </c>
    </row>
    <row r="42" spans="1:10" x14ac:dyDescent="0.35">
      <c r="A42" s="5" t="s">
        <v>44</v>
      </c>
      <c r="B42" s="5" t="s">
        <v>151</v>
      </c>
      <c r="C42" s="5" t="s">
        <v>148</v>
      </c>
    </row>
    <row r="43" spans="1:10" x14ac:dyDescent="0.35">
      <c r="A43" s="5" t="s">
        <v>45</v>
      </c>
      <c r="B43" s="5" t="s">
        <v>149</v>
      </c>
      <c r="C43" s="5" t="s">
        <v>49</v>
      </c>
    </row>
    <row r="44" spans="1:10" x14ac:dyDescent="0.35">
      <c r="A44" s="5" t="s">
        <v>46</v>
      </c>
      <c r="B44" s="5" t="s">
        <v>151</v>
      </c>
      <c r="C44" s="5" t="s">
        <v>148</v>
      </c>
    </row>
    <row r="45" spans="1:10" x14ac:dyDescent="0.35">
      <c r="A45" s="5" t="s">
        <v>47</v>
      </c>
      <c r="B45" s="5" t="s">
        <v>149</v>
      </c>
      <c r="C45" s="5" t="s">
        <v>49</v>
      </c>
    </row>
    <row r="46" spans="1:10" ht="15" customHeight="1" thickBot="1" x14ac:dyDescent="0.4">
      <c r="A46" s="64" t="s">
        <v>32</v>
      </c>
      <c r="B46" s="64" t="s">
        <v>149</v>
      </c>
      <c r="C46" s="64" t="s">
        <v>148</v>
      </c>
    </row>
    <row r="47" spans="1:10" s="66" customFormat="1" ht="30" customHeight="1" x14ac:dyDescent="0.35">
      <c r="A47" s="60" t="s">
        <v>191</v>
      </c>
      <c r="B47" s="60"/>
      <c r="C47" s="60"/>
      <c r="D47" s="65"/>
      <c r="E47" s="65"/>
      <c r="F47" s="65"/>
      <c r="G47" s="65"/>
      <c r="H47" s="65"/>
      <c r="I47" s="65"/>
      <c r="J47" s="65"/>
    </row>
    <row r="48" spans="1:10" x14ac:dyDescent="0.35">
      <c r="A48" s="67" t="s">
        <v>180</v>
      </c>
    </row>
    <row r="49" spans="1:1" x14ac:dyDescent="0.35">
      <c r="A49" s="67" t="s">
        <v>181</v>
      </c>
    </row>
    <row r="50" spans="1:1" x14ac:dyDescent="0.35">
      <c r="A50" s="67" t="s">
        <v>182</v>
      </c>
    </row>
    <row r="51" spans="1:1" x14ac:dyDescent="0.35">
      <c r="A51" s="67" t="s">
        <v>192</v>
      </c>
    </row>
    <row r="52" spans="1:1" x14ac:dyDescent="0.35">
      <c r="A52" s="68" t="s">
        <v>193</v>
      </c>
    </row>
  </sheetData>
  <hyperlinks>
    <hyperlink ref="A47" r:id="rId1" display="1  Rural Urban classifications of Fire and Rescue Service as defined by Department for Environment, Food and Rural Affairs (DEFRA).. LINK" xr:uid="{26DF7A90-BC99-4400-AA2E-3CBD9EBF00E8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Cover_sheet</vt:lpstr>
      <vt:lpstr>Contents</vt:lpstr>
      <vt:lpstr>Data - retirements</vt:lpstr>
      <vt:lpstr>Data - headcount</vt:lpstr>
      <vt:lpstr>FIRE1112_working</vt:lpstr>
      <vt:lpstr>FIRE1112</vt:lpstr>
      <vt:lpstr>FRS geographical categories</vt:lpstr>
      <vt:lpstr>Contents!Print_Area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FIRE1112: Staff retiring from fire and rescue authorities, by reason and fire and rescue authority</dc:title>
  <dc:creator/>
  <cp:keywords>data tables, retiring, reason, 2023</cp:keywords>
  <cp:lastModifiedBy/>
  <dcterms:created xsi:type="dcterms:W3CDTF">2023-10-12T12:59:35Z</dcterms:created>
  <dcterms:modified xsi:type="dcterms:W3CDTF">2023-10-12T12:59:56Z</dcterms:modified>
</cp:coreProperties>
</file>