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/>
  <xr:revisionPtr revIDLastSave="0" documentId="8_{F79993F3-A6C4-4D60-90D3-FE23ACDEFD0E}" xr6:coauthVersionLast="47" xr6:coauthVersionMax="47" xr10:uidLastSave="{00000000-0000-0000-0000-000000000000}"/>
  <workbookProtection workbookAlgorithmName="SHA-512" workbookHashValue="e12H8CmukC2xlyL2Hpkj0udsxHHDAii0ufwPADVrXJ7VXNeQH8VZVJsnYxb8Hl+eEsqcPFySXJM34BF3JpkhvQ==" workbookSaltValue="9Pt6w49Ann+HMDz9Wb1vpw==" workbookSpinCount="100000" lockStructure="1"/>
  <bookViews>
    <workbookView xWindow="-110" yWindow="-110" windowWidth="19420" windowHeight="10420" tabRatio="864" xr2:uid="{00000000-000D-0000-FFFF-FFFF00000000}"/>
  </bookViews>
  <sheets>
    <sheet name="Cover_sheet" sheetId="34" r:id="rId1"/>
    <sheet name="Contents" sheetId="35" r:id="rId2"/>
    <sheet name="Data" sheetId="37" r:id="rId3"/>
    <sheet name="FIRE1111_historical_working" sheetId="1" state="hidden" r:id="rId4"/>
    <sheet name="FIRE1111_historical" sheetId="19" r:id="rId5"/>
    <sheet name="FIRE1111_working" sheetId="31" state="hidden" r:id="rId6"/>
    <sheet name="FIRE1111" sheetId="33" r:id="rId7"/>
  </sheets>
  <definedNames>
    <definedName name="_xlnm._FilterDatabase" localSheetId="2" hidden="1">Data!$A$1:$D$633</definedName>
    <definedName name="_xlnm.Print_Area" localSheetId="1">Contents!$A$1:$D$9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31" l="1"/>
  <c r="B6" i="31" l="1" a="1"/>
  <c r="B6" i="31" s="1"/>
  <c r="D6" i="31" a="1"/>
  <c r="D6" i="31" s="1"/>
  <c r="B7" i="31" a="1"/>
  <c r="B7" i="31" s="1"/>
  <c r="D7" i="31" a="1"/>
  <c r="D7" i="31" s="1"/>
  <c r="B8" i="31" a="1"/>
  <c r="B8" i="31" s="1"/>
  <c r="D8" i="31" a="1"/>
  <c r="D8" i="31" s="1"/>
  <c r="B9" i="31" a="1"/>
  <c r="B9" i="31" s="1"/>
  <c r="D9" i="31" a="1"/>
  <c r="D9" i="31" s="1"/>
  <c r="B10" i="31" a="1"/>
  <c r="B10" i="31" s="1"/>
  <c r="D10" i="31" a="1"/>
  <c r="D10" i="31" s="1"/>
  <c r="B11" i="31" a="1"/>
  <c r="B11" i="31" s="1"/>
  <c r="D11" i="31" a="1"/>
  <c r="D11" i="31" s="1"/>
  <c r="B12" i="31" a="1"/>
  <c r="B12" i="31" s="1"/>
  <c r="D12" i="31" a="1"/>
  <c r="D12" i="31" s="1"/>
  <c r="B13" i="31" a="1"/>
  <c r="B13" i="31" s="1"/>
  <c r="D13" i="31" a="1"/>
  <c r="D13" i="31" s="1"/>
  <c r="B14" i="31" a="1"/>
  <c r="B14" i="31" s="1"/>
  <c r="D14" i="31" a="1"/>
  <c r="D14" i="31" s="1"/>
  <c r="B15" i="31" a="1"/>
  <c r="B15" i="31" s="1"/>
  <c r="D15" i="31" a="1"/>
  <c r="D15" i="31" s="1"/>
  <c r="B16" i="31" a="1"/>
  <c r="B16" i="31" s="1"/>
  <c r="D16" i="31" a="1"/>
  <c r="D16" i="31" s="1"/>
  <c r="B17" i="31" a="1"/>
  <c r="B17" i="31" s="1"/>
  <c r="D17" i="31" a="1"/>
  <c r="D17" i="31" s="1"/>
  <c r="B18" i="31" a="1"/>
  <c r="B18" i="31" s="1"/>
  <c r="D18" i="31" a="1"/>
  <c r="D18" i="31" s="1"/>
  <c r="B19" i="31" a="1"/>
  <c r="B19" i="31" s="1"/>
  <c r="D19" i="31" a="1"/>
  <c r="D19" i="31" s="1"/>
  <c r="B20" i="31" a="1"/>
  <c r="B20" i="31" s="1"/>
  <c r="D20" i="31" a="1"/>
  <c r="D20" i="31" s="1"/>
  <c r="B21" i="31" a="1"/>
  <c r="B21" i="31" s="1"/>
  <c r="D21" i="31" a="1"/>
  <c r="D21" i="31" s="1"/>
  <c r="C5" i="31" a="1"/>
  <c r="C5" i="31" s="1"/>
  <c r="E5" i="31" a="1"/>
  <c r="E5" i="31" s="1"/>
  <c r="C16" i="31" a="1"/>
  <c r="C16" i="31" s="1"/>
  <c r="C17" i="31" a="1"/>
  <c r="C17" i="31" s="1"/>
  <c r="C18" i="31" a="1"/>
  <c r="C18" i="31" s="1"/>
  <c r="C19" i="31" a="1"/>
  <c r="C19" i="31" s="1"/>
  <c r="E19" i="31" a="1"/>
  <c r="E19" i="31" s="1"/>
  <c r="E20" i="31" a="1"/>
  <c r="E20" i="31" s="1"/>
  <c r="E21" i="31" a="1"/>
  <c r="E21" i="31" s="1"/>
  <c r="B5" i="31" a="1"/>
  <c r="B5" i="31" s="1"/>
  <c r="C6" i="31" a="1"/>
  <c r="C6" i="31" s="1"/>
  <c r="E6" i="31" a="1"/>
  <c r="E6" i="31" s="1"/>
  <c r="C7" i="31" a="1"/>
  <c r="C7" i="31" s="1"/>
  <c r="E7" i="31" a="1"/>
  <c r="E7" i="31" s="1"/>
  <c r="C8" i="31" a="1"/>
  <c r="C8" i="31" s="1"/>
  <c r="E8" i="31" a="1"/>
  <c r="E8" i="31" s="1"/>
  <c r="C9" i="31" a="1"/>
  <c r="C9" i="31" s="1"/>
  <c r="C9" i="33" s="1"/>
  <c r="E9" i="31" a="1"/>
  <c r="E9" i="31" s="1"/>
  <c r="C10" i="31" a="1"/>
  <c r="C10" i="31" s="1"/>
  <c r="E10" i="31" a="1"/>
  <c r="E10" i="31" s="1"/>
  <c r="C11" i="31" a="1"/>
  <c r="C11" i="31" s="1"/>
  <c r="E11" i="31" a="1"/>
  <c r="E11" i="31" s="1"/>
  <c r="C12" i="31" a="1"/>
  <c r="C12" i="31" s="1"/>
  <c r="E12" i="31" a="1"/>
  <c r="E12" i="31" s="1"/>
  <c r="C13" i="31" a="1"/>
  <c r="C13" i="31" s="1"/>
  <c r="E13" i="31" a="1"/>
  <c r="E13" i="31" s="1"/>
  <c r="E13" i="33" s="1"/>
  <c r="C14" i="31" a="1"/>
  <c r="C14" i="31" s="1"/>
  <c r="E14" i="31" a="1"/>
  <c r="E14" i="31" s="1"/>
  <c r="E14" i="33" s="1"/>
  <c r="C15" i="31" a="1"/>
  <c r="C15" i="31" s="1"/>
  <c r="E15" i="31" a="1"/>
  <c r="E15" i="31" s="1"/>
  <c r="E16" i="31" a="1"/>
  <c r="E16" i="31" s="1"/>
  <c r="E16" i="33" s="1"/>
  <c r="E17" i="31" a="1"/>
  <c r="E17" i="31" s="1"/>
  <c r="E18" i="31" a="1"/>
  <c r="E18" i="31" s="1"/>
  <c r="E18" i="33" s="1"/>
  <c r="C20" i="31" a="1"/>
  <c r="C20" i="31" s="1"/>
  <c r="C20" i="33" s="1"/>
  <c r="C21" i="31" a="1"/>
  <c r="C21" i="31" s="1"/>
  <c r="C21" i="33" s="1"/>
  <c r="D5" i="31" a="1"/>
  <c r="D5" i="31" s="1"/>
  <c r="D5" i="33" s="1"/>
  <c r="B10" i="33"/>
  <c r="B11" i="33"/>
  <c r="B12" i="33"/>
  <c r="B6" i="33"/>
  <c r="D6" i="33"/>
  <c r="E6" i="33"/>
  <c r="B7" i="33"/>
  <c r="C7" i="33"/>
  <c r="E7" i="33"/>
  <c r="B8" i="33"/>
  <c r="D8" i="33"/>
  <c r="E8" i="33"/>
  <c r="B9" i="33"/>
  <c r="D9" i="33"/>
  <c r="E9" i="33"/>
  <c r="D10" i="33"/>
  <c r="E10" i="33"/>
  <c r="C11" i="33"/>
  <c r="E11" i="33"/>
  <c r="D12" i="33"/>
  <c r="E12" i="33"/>
  <c r="B13" i="33"/>
  <c r="C13" i="33"/>
  <c r="D13" i="33"/>
  <c r="B14" i="33"/>
  <c r="D14" i="33"/>
  <c r="B15" i="33"/>
  <c r="C15" i="33"/>
  <c r="E15" i="33"/>
  <c r="B16" i="33"/>
  <c r="C16" i="33"/>
  <c r="D16" i="33"/>
  <c r="B17" i="33"/>
  <c r="C17" i="33"/>
  <c r="D17" i="33"/>
  <c r="E17" i="33"/>
  <c r="B18" i="33"/>
  <c r="D18" i="33"/>
  <c r="C19" i="33"/>
  <c r="D19" i="33"/>
  <c r="E19" i="33"/>
  <c r="B20" i="33"/>
  <c r="D20" i="33"/>
  <c r="E20" i="33"/>
  <c r="B21" i="33"/>
  <c r="D21" i="33"/>
  <c r="E21" i="33"/>
  <c r="C5" i="33"/>
  <c r="B5" i="33"/>
  <c r="F12" i="31" l="1"/>
  <c r="F12" i="33" s="1"/>
  <c r="F7" i="31"/>
  <c r="F7" i="33" s="1"/>
  <c r="E22" i="31"/>
  <c r="F13" i="31"/>
  <c r="F13" i="33" s="1"/>
  <c r="F15" i="31"/>
  <c r="F15" i="33" s="1"/>
  <c r="F11" i="31"/>
  <c r="F11" i="33" s="1"/>
  <c r="F10" i="31"/>
  <c r="F10" i="33" s="1"/>
  <c r="F8" i="31"/>
  <c r="F8" i="33" s="1"/>
  <c r="F6" i="31"/>
  <c r="F6" i="33" s="1"/>
  <c r="D22" i="31"/>
  <c r="E5" i="33"/>
  <c r="D15" i="33"/>
  <c r="C12" i="33"/>
  <c r="D11" i="33"/>
  <c r="C8" i="33"/>
  <c r="D7" i="33"/>
  <c r="F20" i="31"/>
  <c r="F20" i="33" s="1"/>
  <c r="F18" i="31"/>
  <c r="F18" i="33" s="1"/>
  <c r="F16" i="31"/>
  <c r="F16" i="33" s="1"/>
  <c r="F14" i="31"/>
  <c r="F14" i="33" s="1"/>
  <c r="F9" i="31"/>
  <c r="F9" i="33" s="1"/>
  <c r="C22" i="31"/>
  <c r="F5" i="31"/>
  <c r="F5" i="33" s="1"/>
  <c r="F21" i="31"/>
  <c r="F21" i="33" s="1"/>
  <c r="F19" i="31"/>
  <c r="F19" i="33" s="1"/>
  <c r="F17" i="31"/>
  <c r="F17" i="33" s="1"/>
  <c r="B22" i="31"/>
  <c r="B19" i="33"/>
  <c r="C18" i="33"/>
  <c r="C14" i="33"/>
  <c r="C10" i="33"/>
  <c r="C6" i="33"/>
  <c r="C22" i="33" l="1"/>
  <c r="B22" i="33"/>
  <c r="E22" i="33"/>
  <c r="D22" i="33"/>
  <c r="F22" i="31"/>
  <c r="F22" i="33" s="1"/>
  <c r="A3" i="1" l="1"/>
  <c r="F20" i="1" l="1" a="1"/>
  <c r="F20" i="1" s="1"/>
  <c r="F21" i="1" a="1"/>
  <c r="F21" i="1" s="1"/>
  <c r="F19" i="1" a="1"/>
  <c r="F19" i="1" s="1"/>
  <c r="F22" i="1" a="1"/>
  <c r="F22" i="1" s="1"/>
  <c r="D22" i="1" a="1"/>
  <c r="D22" i="1" s="1"/>
  <c r="B22" i="1" a="1"/>
  <c r="B22" i="1" s="1"/>
  <c r="E18" i="1" a="1"/>
  <c r="E18" i="1" s="1"/>
  <c r="C18" i="1" a="1"/>
  <c r="C18" i="1" s="1"/>
  <c r="F17" i="1" a="1"/>
  <c r="F17" i="1" s="1"/>
  <c r="D17" i="1" a="1"/>
  <c r="D17" i="1" s="1"/>
  <c r="B17" i="1" a="1"/>
  <c r="B17" i="1" s="1"/>
  <c r="E16" i="1" a="1"/>
  <c r="E16" i="1" s="1"/>
  <c r="C16" i="1" a="1"/>
  <c r="C16" i="1" s="1"/>
  <c r="F15" i="1" a="1"/>
  <c r="F15" i="1" s="1"/>
  <c r="D15" i="1" a="1"/>
  <c r="D15" i="1" s="1"/>
  <c r="B15" i="1" a="1"/>
  <c r="B15" i="1" s="1"/>
  <c r="E14" i="1" a="1"/>
  <c r="E14" i="1" s="1"/>
  <c r="C14" i="1" a="1"/>
  <c r="C14" i="1" s="1"/>
  <c r="F13" i="1" a="1"/>
  <c r="F13" i="1" s="1"/>
  <c r="D13" i="1" a="1"/>
  <c r="D13" i="1" s="1"/>
  <c r="B13" i="1" a="1"/>
  <c r="B13" i="1" s="1"/>
  <c r="E12" i="1" a="1"/>
  <c r="E12" i="1" s="1"/>
  <c r="C12" i="1" a="1"/>
  <c r="C12" i="1" s="1"/>
  <c r="F11" i="1" a="1"/>
  <c r="F11" i="1" s="1"/>
  <c r="D11" i="1" a="1"/>
  <c r="D11" i="1" s="1"/>
  <c r="B11" i="1" a="1"/>
  <c r="B11" i="1" s="1"/>
  <c r="E8" i="1" a="1"/>
  <c r="E8" i="1" s="1"/>
  <c r="C8" i="1" a="1"/>
  <c r="C8" i="1" s="1"/>
  <c r="B16" i="1" a="1"/>
  <c r="B16" i="1" s="1"/>
  <c r="C15" i="1" a="1"/>
  <c r="C15" i="1" s="1"/>
  <c r="D14" i="1" a="1"/>
  <c r="D14" i="1" s="1"/>
  <c r="B14" i="1" a="1"/>
  <c r="B14" i="1" s="1"/>
  <c r="C13" i="1" a="1"/>
  <c r="C13" i="1" s="1"/>
  <c r="D12" i="1" a="1"/>
  <c r="D12" i="1" s="1"/>
  <c r="E11" i="1" a="1"/>
  <c r="E11" i="1" s="1"/>
  <c r="F8" i="1" a="1"/>
  <c r="F8" i="1" s="1"/>
  <c r="B8" i="1" a="1"/>
  <c r="B8" i="1" s="1"/>
  <c r="C20" i="1" a="1"/>
  <c r="C20" i="1" s="1"/>
  <c r="C21" i="1" a="1"/>
  <c r="C21" i="1" s="1"/>
  <c r="C19" i="1" a="1"/>
  <c r="C19" i="1" s="1"/>
  <c r="E22" i="1" a="1"/>
  <c r="E22" i="1" s="1"/>
  <c r="C22" i="1" a="1"/>
  <c r="C22" i="1" s="1"/>
  <c r="F18" i="1" a="1"/>
  <c r="F18" i="1" s="1"/>
  <c r="D18" i="1" a="1"/>
  <c r="D18" i="1" s="1"/>
  <c r="B18" i="1" a="1"/>
  <c r="B18" i="1" s="1"/>
  <c r="E17" i="1" a="1"/>
  <c r="E17" i="1" s="1"/>
  <c r="C17" i="1" a="1"/>
  <c r="C17" i="1" s="1"/>
  <c r="F16" i="1" a="1"/>
  <c r="F16" i="1" s="1"/>
  <c r="D16" i="1" a="1"/>
  <c r="D16" i="1" s="1"/>
  <c r="E15" i="1" a="1"/>
  <c r="E15" i="1" s="1"/>
  <c r="F14" i="1" a="1"/>
  <c r="F14" i="1" s="1"/>
  <c r="E13" i="1" a="1"/>
  <c r="E13" i="1" s="1"/>
  <c r="F12" i="1" a="1"/>
  <c r="F12" i="1" s="1"/>
  <c r="B12" i="1" a="1"/>
  <c r="B12" i="1" s="1"/>
  <c r="C11" i="1" a="1"/>
  <c r="C11" i="1" s="1"/>
  <c r="D8" i="1" a="1"/>
  <c r="D8" i="1" s="1"/>
  <c r="F7" i="1" a="1"/>
  <c r="F7" i="1" s="1"/>
  <c r="D7" i="1" a="1"/>
  <c r="D7" i="1" s="1"/>
  <c r="B7" i="1" a="1"/>
  <c r="B7" i="1" s="1"/>
  <c r="C7" i="1" a="1"/>
  <c r="C7" i="1" s="1"/>
  <c r="E7" i="1" a="1"/>
  <c r="E7" i="1" s="1"/>
  <c r="F23" i="1" a="1"/>
  <c r="F23" i="1" s="1"/>
  <c r="C23" i="1" a="1"/>
  <c r="C23" i="1" s="1"/>
  <c r="E23" i="1" a="1"/>
  <c r="E23" i="1" s="1"/>
  <c r="D23" i="1" a="1"/>
  <c r="D23" i="1" s="1"/>
  <c r="B23" i="1" a="1"/>
  <c r="B23" i="1" s="1"/>
  <c r="F10" i="1" a="1"/>
  <c r="F10" i="1" s="1"/>
  <c r="D10" i="1" a="1"/>
  <c r="D10" i="1" s="1"/>
  <c r="B10" i="1" a="1"/>
  <c r="B10" i="1" s="1"/>
  <c r="E6" i="1" a="1"/>
  <c r="E6" i="1" s="1"/>
  <c r="B6" i="1" a="1"/>
  <c r="B6" i="1" s="1"/>
  <c r="E10" i="1" a="1"/>
  <c r="E10" i="1" s="1"/>
  <c r="C10" i="1" a="1"/>
  <c r="C10" i="1" s="1"/>
  <c r="F6" i="1" a="1"/>
  <c r="F6" i="1" s="1"/>
  <c r="D6" i="1" a="1"/>
  <c r="D6" i="1" s="1"/>
  <c r="C6" i="1" a="1"/>
  <c r="C6" i="1" s="1"/>
  <c r="E21" i="19"/>
  <c r="D20" i="19"/>
  <c r="B20" i="19"/>
  <c r="E19" i="19"/>
  <c r="E9" i="1" a="1"/>
  <c r="E9" i="1" s="1"/>
  <c r="C9" i="1" a="1"/>
  <c r="C9" i="1" s="1"/>
  <c r="D21" i="19"/>
  <c r="B21" i="19"/>
  <c r="E20" i="19"/>
  <c r="D19" i="19"/>
  <c r="B19" i="19"/>
  <c r="F9" i="1" a="1"/>
  <c r="F9" i="1" s="1"/>
  <c r="D9" i="1" a="1"/>
  <c r="D9" i="1" s="1"/>
  <c r="B9" i="1" a="1"/>
  <c r="B9" i="1" s="1"/>
  <c r="F5" i="1" a="1"/>
  <c r="F5" i="1" s="1"/>
  <c r="D5" i="1" a="1"/>
  <c r="D5" i="1" s="1"/>
  <c r="B5" i="1" a="1"/>
  <c r="B5" i="1" s="1"/>
  <c r="C5" i="1" a="1"/>
  <c r="C5" i="1" s="1"/>
  <c r="E5" i="1" a="1"/>
  <c r="E5" i="1" s="1"/>
  <c r="F19" i="19" l="1"/>
  <c r="F20" i="19"/>
  <c r="F21" i="19"/>
  <c r="C19" i="19"/>
  <c r="C20" i="19"/>
  <c r="C21" i="19"/>
  <c r="E9" i="19"/>
  <c r="B9" i="19"/>
  <c r="F9" i="19"/>
  <c r="D9" i="19"/>
  <c r="E16" i="19"/>
  <c r="C9" i="19"/>
  <c r="D5" i="19"/>
  <c r="E5" i="19"/>
  <c r="F5" i="19"/>
  <c r="C5" i="19"/>
  <c r="B5" i="19"/>
  <c r="B22" i="19" l="1"/>
  <c r="E22" i="19"/>
  <c r="D18" i="19"/>
  <c r="D16" i="19"/>
  <c r="C22" i="19" l="1"/>
  <c r="D22" i="19"/>
  <c r="E7" i="19"/>
  <c r="E6" i="19"/>
  <c r="E17" i="19"/>
  <c r="C18" i="19"/>
  <c r="C15" i="19"/>
  <c r="D15" i="19"/>
  <c r="D8" i="19"/>
  <c r="E8" i="19"/>
  <c r="D14" i="19"/>
  <c r="C12" i="19"/>
  <c r="C6" i="19"/>
  <c r="E14" i="19"/>
  <c r="C10" i="19"/>
  <c r="C7" i="19"/>
  <c r="B10" i="19"/>
  <c r="E18" i="19"/>
  <c r="E10" i="19"/>
  <c r="B17" i="19"/>
  <c r="C8" i="19"/>
  <c r="B18" i="19"/>
  <c r="B16" i="19"/>
  <c r="E11" i="19"/>
  <c r="E13" i="19"/>
  <c r="D7" i="19"/>
  <c r="B6" i="19"/>
  <c r="D17" i="19"/>
  <c r="C16" i="19"/>
  <c r="D6" i="19"/>
  <c r="B12" i="19"/>
  <c r="B13" i="19"/>
  <c r="D10" i="19"/>
  <c r="D12" i="19"/>
  <c r="B15" i="19"/>
  <c r="B8" i="19"/>
  <c r="C11" i="19"/>
  <c r="E12" i="19"/>
  <c r="B7" i="19"/>
  <c r="C14" i="19"/>
  <c r="C17" i="19"/>
  <c r="B14" i="19"/>
  <c r="D13" i="19"/>
  <c r="D11" i="19"/>
  <c r="C13" i="19"/>
  <c r="E15" i="19"/>
  <c r="B11" i="19"/>
  <c r="F22" i="19" l="1"/>
  <c r="F17" i="19"/>
  <c r="D23" i="19"/>
  <c r="F11" i="19"/>
  <c r="F13" i="19"/>
  <c r="F14" i="19"/>
  <c r="F10" i="19"/>
  <c r="F7" i="19"/>
  <c r="F12" i="19"/>
  <c r="E23" i="19"/>
  <c r="F16" i="19"/>
  <c r="F18" i="19"/>
  <c r="F15" i="19"/>
  <c r="C23" i="19"/>
  <c r="F6" i="19"/>
  <c r="B23" i="19"/>
  <c r="F8" i="19"/>
  <c r="F23" i="1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<sst xmlns="http://schemas.openxmlformats.org/spreadsheetml/2006/main" count="2077" uniqueCount="108">
  <si>
    <t>Fire Control</t>
  </si>
  <si>
    <t>Support Staff</t>
  </si>
  <si>
    <t>Total</t>
  </si>
  <si>
    <t>The full set of fire statistics releases, tables and guidance can be found on our landing page, here-</t>
  </si>
  <si>
    <t>https://www.gov.uk/government/collections/fire-statistics</t>
  </si>
  <si>
    <t>Source: Home Office Operational Statistics Data Collection, figures supplied by fire and rescue authorities.</t>
  </si>
  <si>
    <t>Select a year from the drop-down list in the orange box below:</t>
  </si>
  <si>
    <t>..</t>
  </si>
  <si>
    <t>1 Includes re-employment as support staff by the same FRA</t>
  </si>
  <si>
    <t>The statistics in this table are Official Statistics.</t>
  </si>
  <si>
    <t>Dismissal on disciplinary grounds</t>
  </si>
  <si>
    <t>Medical discharge</t>
  </si>
  <si>
    <t>Resignation due to harassment or discrimination</t>
  </si>
  <si>
    <t>Poor performance/efficiency</t>
  </si>
  <si>
    <t>Compulsory redundancy</t>
  </si>
  <si>
    <t>Voluntary redundancy</t>
  </si>
  <si>
    <t>Early retirement</t>
  </si>
  <si>
    <t>Normal retirement</t>
  </si>
  <si>
    <t>Re-employment by another Fire and Rescue Service</t>
  </si>
  <si>
    <t>Re-employment as support personnel within the same Fire and Rescue Service</t>
  </si>
  <si>
    <t>Resignation to take other employment outside the Fire and Rescue Service</t>
  </si>
  <si>
    <t>Deceased</t>
  </si>
  <si>
    <t>Other reasons</t>
  </si>
  <si>
    <t>Dismissal on disciplinary or poor performance grounds/efficiency</t>
  </si>
  <si>
    <t>Failure to maintain fitness</t>
  </si>
  <si>
    <t>.. Data not collected</t>
  </si>
  <si>
    <t>Reason</t>
  </si>
  <si>
    <t>Issues with primary employment</t>
  </si>
  <si>
    <t>Dissatisfaction with the number of incidents attended</t>
  </si>
  <si>
    <t>Moving Out of Area</t>
  </si>
  <si>
    <t>Medical discharge (Ill health retirement)</t>
  </si>
  <si>
    <t>2010/11</t>
  </si>
  <si>
    <t>2011/12</t>
  </si>
  <si>
    <t>2012/13</t>
  </si>
  <si>
    <t>2013/14</t>
  </si>
  <si>
    <t>2014/15</t>
  </si>
  <si>
    <t>2015/16</t>
  </si>
  <si>
    <t>2016/17</t>
  </si>
  <si>
    <t>Wholetime firefighters</t>
  </si>
  <si>
    <t>Support staff</t>
  </si>
  <si>
    <t>1a. Moving - to another FRS</t>
  </si>
  <si>
    <t>1b. Moving - within FRS from operational (firefighter or control) to support staff</t>
  </si>
  <si>
    <t>2a. Resignation - to take up alternative employment</t>
  </si>
  <si>
    <t>2b. Resignation - due to ill health</t>
  </si>
  <si>
    <t>2c. Resignation - any other reason (please specify)</t>
  </si>
  <si>
    <t>3a. Redundancy - compulsory</t>
  </si>
  <si>
    <t>3b. Redundancy - voluntary</t>
  </si>
  <si>
    <t>4a. Retirement - early</t>
  </si>
  <si>
    <t>4b. Retirement - normal</t>
  </si>
  <si>
    <t>5a. Dismissal - poor performance (including failure to maintain fitness)</t>
  </si>
  <si>
    <t>5b. Dismissal - disciplinary grounds</t>
  </si>
  <si>
    <t>6. Deceased</t>
  </si>
  <si>
    <t>8. Unknown / Reason for leaving not recorded</t>
  </si>
  <si>
    <t>2d. Resignation - issues with primary employment/other work commitments</t>
  </si>
  <si>
    <t>2e. Resignation - personal reasons (including work / life balance &amp; caring responsibilities)</t>
  </si>
  <si>
    <t>2f. Resignation - relocation/leaving the area (including going travelling, moving country)</t>
  </si>
  <si>
    <t>No</t>
  </si>
  <si>
    <t>Last Updated: 31 October 2019</t>
  </si>
  <si>
    <t>Contact: FireStatistics@homeoffice.gov.uk</t>
  </si>
  <si>
    <t>FINAL VERSION</t>
  </si>
  <si>
    <t>Fire and rescue workforce and pensions statistics</t>
  </si>
  <si>
    <t>Email: Firestatistics@homeoffice.gov.uk</t>
  </si>
  <si>
    <r>
      <t xml:space="preserve">Press enquiries: </t>
    </r>
    <r>
      <rPr>
        <b/>
        <sz val="12"/>
        <color rgb="FF000000"/>
        <rFont val="Arial"/>
        <family val="2"/>
      </rPr>
      <t>0300 123 3535</t>
    </r>
  </si>
  <si>
    <t>Contents</t>
  </si>
  <si>
    <t>We’re always looking to improve the accessibility of our documents.</t>
  </si>
  <si>
    <t>If you find any problems, or have any feedback, relating to accessibility please email us at firestatistics@homeoffice.gov.uk</t>
  </si>
  <si>
    <t xml:space="preserve">To access data tables, select the table number or tabs. </t>
  </si>
  <si>
    <t>Cover sheet</t>
  </si>
  <si>
    <t>Sheet</t>
  </si>
  <si>
    <t>Title</t>
  </si>
  <si>
    <t>Period covered</t>
  </si>
  <si>
    <t>National Statistics?</t>
  </si>
  <si>
    <t>Table 1111</t>
  </si>
  <si>
    <t>FIRE1111</t>
  </si>
  <si>
    <t>FIRE1111_historical</t>
  </si>
  <si>
    <t>2010/11 to 2017/18</t>
  </si>
  <si>
    <t>Staff leaving fire authorities, by reason and by role, England</t>
  </si>
  <si>
    <t>On-call firefighters</t>
  </si>
  <si>
    <t>End of table</t>
  </si>
  <si>
    <t>".." denotes data not collected.</t>
  </si>
  <si>
    <r>
      <t>FIRE STATISTICS TABLE 1111: Staff leaving fire authorities, by reason and by role</t>
    </r>
    <r>
      <rPr>
        <b/>
        <vertAlign val="superscript"/>
        <sz val="11"/>
        <rFont val="Arial Black"/>
        <family val="2"/>
      </rPr>
      <t>1</t>
    </r>
    <r>
      <rPr>
        <b/>
        <sz val="11"/>
        <rFont val="Arial Black"/>
        <family val="2"/>
      </rPr>
      <t>, England</t>
    </r>
  </si>
  <si>
    <t>Responsible Statistician: Helene Clark</t>
  </si>
  <si>
    <t>7. Other</t>
  </si>
  <si>
    <t>England, April 2022 to March 2023: data tables</t>
  </si>
  <si>
    <t>Published: 19 October 2023</t>
  </si>
  <si>
    <t>Next Update: Autumn 2024</t>
  </si>
  <si>
    <t>Crown copyright © 2023</t>
  </si>
  <si>
    <t>FINANCIAL_YEAR</t>
  </si>
  <si>
    <t>ROLE</t>
  </si>
  <si>
    <t>LEAVING_REASON</t>
  </si>
  <si>
    <t>TOTAL_STAFF</t>
  </si>
  <si>
    <t>On call firefighters</t>
  </si>
  <si>
    <t>Moving out of area</t>
  </si>
  <si>
    <t>2017/18</t>
  </si>
  <si>
    <t>2018/19</t>
  </si>
  <si>
    <t>2c. Resignation - any other reason</t>
  </si>
  <si>
    <t>2019/20</t>
  </si>
  <si>
    <t>2020/21</t>
  </si>
  <si>
    <t>2021/22</t>
  </si>
  <si>
    <t>2022/23</t>
  </si>
  <si>
    <r>
      <t>FIRE STATISTICS TABLE 1111: Staff leaving fire authorities, by reason</t>
    </r>
    <r>
      <rPr>
        <b/>
        <vertAlign val="superscript"/>
        <sz val="11"/>
        <rFont val="Arial Black"/>
        <family val="2"/>
      </rPr>
      <t>1</t>
    </r>
    <r>
      <rPr>
        <b/>
        <sz val="11"/>
        <rFont val="Arial Black"/>
        <family val="2"/>
      </rPr>
      <t xml:space="preserve"> and by role, England</t>
    </r>
  </si>
  <si>
    <r>
      <t>On call firefighters</t>
    </r>
    <r>
      <rPr>
        <vertAlign val="superscript"/>
        <sz val="11"/>
        <color theme="1"/>
        <rFont val="Calibri"/>
        <family val="2"/>
        <scheme val="minor"/>
      </rPr>
      <t>2</t>
    </r>
  </si>
  <si>
    <t>Data</t>
  </si>
  <si>
    <t xml:space="preserve">Raw data for the two main data tables </t>
  </si>
  <si>
    <t>2018/19 to 2022/23</t>
  </si>
  <si>
    <t>Publication Date: 19 October 2023</t>
  </si>
  <si>
    <t>2010/11 to 2022/23</t>
  </si>
  <si>
    <t>2 Also referred to as 'Retained Duty System firefighters'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</si>
</sst>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Arial Black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name val="MS Sans Serif"/>
      <family val="2"/>
    </font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8"/>
      <color rgb="FF0000FF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u/>
      <sz val="12"/>
      <color rgb="FF0563C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0000FF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Arial Black"/>
      <family val="2"/>
    </font>
    <font>
      <b/>
      <vertAlign val="superscript"/>
      <sz val="11"/>
      <name val="Arial Black"/>
      <family val="2"/>
    </font>
    <font>
      <vertAlign val="superscript"/>
      <sz val="11"/>
      <color theme="1"/>
      <name val="Calibri"/>
      <family val="2"/>
      <scheme val="minor"/>
    </font>
    <font>
      <u/>
      <sz val="9"/>
      <color rgb="FF0563C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19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6" fillId="0" borderId="0" applyNumberFormat="0" applyFill="0" applyBorder="0" applyAlignment="0" applyProtection="0"/>
    <xf numFmtId="0" fontId="3" fillId="0" borderId="0" applyNumberFormat="0" applyFont="0" applyBorder="0" applyProtection="0"/>
    <xf numFmtId="0" fontId="1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Border="0" applyProtection="0"/>
    <xf numFmtId="0" fontId="3" fillId="0" borderId="0"/>
    <xf numFmtId="0" fontId="3" fillId="0" borderId="0" applyNumberFormat="0" applyFont="0" applyBorder="0" applyProtection="0"/>
    <xf numFmtId="0" fontId="1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</cellStyleXfs>
  <cellXfs count="121">
    <xf numFmtId="0" fontId="0" fillId="0" borderId="0" xfId="0"/>
    <xf numFmtId="0" fontId="2" fillId="3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4" borderId="0" xfId="0" applyFill="1"/>
    <xf numFmtId="0" fontId="0" fillId="5" borderId="0" xfId="0" applyFill="1"/>
    <xf numFmtId="0" fontId="0" fillId="5" borderId="0" xfId="0" applyFill="1" applyAlignment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 vertical="center" wrapText="1"/>
    </xf>
    <xf numFmtId="1" fontId="0" fillId="4" borderId="0" xfId="0" applyNumberFormat="1" applyFill="1"/>
    <xf numFmtId="164" fontId="0" fillId="5" borderId="0" xfId="0" applyNumberFormat="1" applyFill="1"/>
    <xf numFmtId="1" fontId="0" fillId="5" borderId="0" xfId="0" applyNumberFormat="1" applyFill="1"/>
    <xf numFmtId="3" fontId="1" fillId="5" borderId="0" xfId="0" applyNumberFormat="1" applyFont="1" applyFill="1" applyBorder="1" applyAlignment="1">
      <alignment horizontal="right"/>
    </xf>
    <xf numFmtId="0" fontId="5" fillId="4" borderId="0" xfId="2" applyFont="1" applyFill="1"/>
    <xf numFmtId="0" fontId="0" fillId="4" borderId="0" xfId="0" applyFill="1" applyAlignment="1">
      <alignment horizontal="right"/>
    </xf>
    <xf numFmtId="0" fontId="3" fillId="5" borderId="0" xfId="1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left" wrapText="1"/>
    </xf>
    <xf numFmtId="0" fontId="0" fillId="4" borderId="2" xfId="0" applyFont="1" applyFill="1" applyBorder="1"/>
    <xf numFmtId="0" fontId="0" fillId="4" borderId="0" xfId="0" applyFont="1" applyFill="1" applyBorder="1"/>
    <xf numFmtId="3" fontId="1" fillId="5" borderId="2" xfId="0" applyNumberFormat="1" applyFont="1" applyFill="1" applyBorder="1" applyAlignment="1">
      <alignment horizontal="right"/>
    </xf>
    <xf numFmtId="0" fontId="0" fillId="5" borderId="0" xfId="0" applyFill="1" applyBorder="1"/>
    <xf numFmtId="0" fontId="0" fillId="4" borderId="0" xfId="0" applyFill="1" applyBorder="1"/>
    <xf numFmtId="3" fontId="0" fillId="4" borderId="0" xfId="0" applyNumberFormat="1" applyFill="1" applyBorder="1"/>
    <xf numFmtId="3" fontId="1" fillId="4" borderId="1" xfId="0" applyNumberFormat="1" applyFont="1" applyFill="1" applyBorder="1"/>
    <xf numFmtId="3" fontId="1" fillId="5" borderId="1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3" fontId="0" fillId="5" borderId="0" xfId="0" applyNumberFormat="1" applyFont="1" applyFill="1" applyBorder="1" applyAlignment="1">
      <alignment horizontal="right"/>
    </xf>
    <xf numFmtId="9" fontId="0" fillId="4" borderId="0" xfId="6" applyFont="1" applyFill="1"/>
    <xf numFmtId="165" fontId="0" fillId="5" borderId="0" xfId="6" applyNumberFormat="1" applyFont="1" applyFill="1"/>
    <xf numFmtId="165" fontId="0" fillId="4" borderId="0" xfId="6" applyNumberFormat="1" applyFont="1" applyFill="1"/>
    <xf numFmtId="0" fontId="0" fillId="0" borderId="0" xfId="0" applyFill="1"/>
    <xf numFmtId="9" fontId="0" fillId="4" borderId="0" xfId="6" applyNumberFormat="1" applyFont="1" applyFill="1"/>
    <xf numFmtId="9" fontId="0" fillId="5" borderId="0" xfId="6" applyFont="1" applyFill="1"/>
    <xf numFmtId="0" fontId="5" fillId="4" borderId="0" xfId="2" applyFill="1"/>
    <xf numFmtId="0" fontId="0" fillId="4" borderId="1" xfId="0" applyFill="1" applyBorder="1" applyAlignment="1">
      <alignment horizontal="center"/>
    </xf>
    <xf numFmtId="0" fontId="5" fillId="5" borderId="0" xfId="2" applyFill="1" applyAlignment="1">
      <alignment horizontal="right"/>
    </xf>
    <xf numFmtId="0" fontId="1" fillId="7" borderId="0" xfId="0" applyFont="1" applyFill="1" applyAlignment="1"/>
    <xf numFmtId="0" fontId="1" fillId="0" borderId="0" xfId="0" applyFont="1" applyFill="1" applyAlignment="1"/>
    <xf numFmtId="0" fontId="2" fillId="2" borderId="0" xfId="0" applyFont="1" applyFill="1" applyAlignment="1"/>
    <xf numFmtId="0" fontId="25" fillId="5" borderId="0" xfId="0" applyFont="1" applyFill="1"/>
    <xf numFmtId="0" fontId="4" fillId="4" borderId="0" xfId="1" applyFont="1" applyFill="1" applyAlignment="1">
      <alignment horizontal="left"/>
    </xf>
    <xf numFmtId="0" fontId="4" fillId="6" borderId="0" xfId="1" applyFont="1" applyFill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/>
    <xf numFmtId="1" fontId="0" fillId="4" borderId="0" xfId="0" applyNumberFormat="1" applyFill="1" applyAlignment="1"/>
    <xf numFmtId="0" fontId="4" fillId="4" borderId="0" xfId="1" applyFont="1" applyFill="1" applyAlignment="1"/>
    <xf numFmtId="0" fontId="0" fillId="4" borderId="1" xfId="0" applyFill="1" applyBorder="1" applyAlignment="1"/>
    <xf numFmtId="0" fontId="9" fillId="4" borderId="0" xfId="0" applyFont="1" applyFill="1"/>
    <xf numFmtId="0" fontId="28" fillId="2" borderId="0" xfId="0" applyFont="1" applyFill="1" applyAlignment="1"/>
    <xf numFmtId="164" fontId="0" fillId="5" borderId="0" xfId="6" applyNumberFormat="1" applyFont="1" applyFill="1"/>
    <xf numFmtId="3" fontId="0" fillId="5" borderId="0" xfId="0" applyNumberFormat="1" applyFill="1"/>
    <xf numFmtId="3" fontId="0" fillId="4" borderId="0" xfId="0" applyNumberFormat="1" applyFill="1"/>
    <xf numFmtId="9" fontId="0" fillId="4" borderId="0" xfId="6" applyFont="1" applyFill="1" applyAlignment="1">
      <alignment horizontal="right" wrapText="1"/>
    </xf>
    <xf numFmtId="9" fontId="0" fillId="4" borderId="0" xfId="6" applyFont="1" applyFill="1" applyAlignment="1">
      <alignment horizontal="right"/>
    </xf>
    <xf numFmtId="9" fontId="0" fillId="4" borderId="0" xfId="0" applyNumberForma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4" fillId="0" borderId="0" xfId="1" applyFont="1" applyFill="1" applyBorder="1" applyAlignment="1">
      <alignment vertical="center"/>
    </xf>
    <xf numFmtId="0" fontId="3" fillId="0" borderId="0" xfId="1" applyFill="1" applyBorder="1"/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 wrapText="1"/>
    </xf>
    <xf numFmtId="0" fontId="0" fillId="0" borderId="0" xfId="0" applyFont="1" applyFill="1" applyBorder="1"/>
    <xf numFmtId="3" fontId="0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9" fontId="0" fillId="0" borderId="0" xfId="6" applyFont="1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3" fontId="1" fillId="0" borderId="0" xfId="0" applyNumberFormat="1" applyFont="1" applyFill="1" applyBorder="1"/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/>
    <xf numFmtId="0" fontId="5" fillId="0" borderId="0" xfId="2" applyFont="1" applyFill="1" applyBorder="1"/>
    <xf numFmtId="0" fontId="0" fillId="0" borderId="0" xfId="0" applyFill="1" applyBorder="1" applyAlignment="1">
      <alignment horizontal="right"/>
    </xf>
    <xf numFmtId="0" fontId="2" fillId="0" borderId="0" xfId="0" applyFont="1" applyFill="1" applyBorder="1" applyAlignment="1"/>
    <xf numFmtId="165" fontId="0" fillId="0" borderId="0" xfId="6" applyNumberFormat="1" applyFont="1" applyFill="1" applyBorder="1"/>
    <xf numFmtId="0" fontId="0" fillId="4" borderId="3" xfId="0" applyFill="1" applyBorder="1" applyAlignment="1">
      <alignment horizontal="center" vertical="center" wrapText="1"/>
    </xf>
    <xf numFmtId="0" fontId="27" fillId="4" borderId="0" xfId="0" applyFont="1" applyFill="1"/>
    <xf numFmtId="0" fontId="27" fillId="5" borderId="0" xfId="0" applyFont="1" applyFill="1"/>
    <xf numFmtId="0" fontId="0" fillId="0" borderId="0" xfId="0" applyFill="1" applyBorder="1" applyAlignment="1"/>
    <xf numFmtId="0" fontId="11" fillId="4" borderId="0" xfId="7" applyFont="1" applyFill="1" applyAlignment="1"/>
    <xf numFmtId="0" fontId="12" fillId="4" borderId="0" xfId="8" applyFont="1" applyFill="1" applyAlignment="1">
      <alignment vertical="center"/>
    </xf>
    <xf numFmtId="0" fontId="13" fillId="4" borderId="0" xfId="7" applyFont="1" applyFill="1"/>
    <xf numFmtId="0" fontId="14" fillId="5" borderId="0" xfId="8" applyFont="1" applyFill="1" applyAlignment="1">
      <alignment vertical="center"/>
    </xf>
    <xf numFmtId="0" fontId="15" fillId="5" borderId="0" xfId="7" applyFont="1" applyFill="1" applyAlignment="1"/>
    <xf numFmtId="0" fontId="10" fillId="4" borderId="0" xfId="7" applyFill="1"/>
    <xf numFmtId="0" fontId="10" fillId="4" borderId="0" xfId="7" applyFont="1" applyFill="1" applyAlignment="1"/>
    <xf numFmtId="0" fontId="17" fillId="4" borderId="0" xfId="11" applyFont="1" applyFill="1" applyAlignment="1"/>
    <xf numFmtId="0" fontId="10" fillId="4" borderId="0" xfId="10" applyFont="1" applyFill="1"/>
    <xf numFmtId="0" fontId="20" fillId="4" borderId="0" xfId="11" applyFont="1" applyFill="1" applyAlignment="1"/>
    <xf numFmtId="0" fontId="21" fillId="5" borderId="0" xfId="2" applyFont="1" applyFill="1" applyAlignment="1">
      <alignment horizontal="left"/>
    </xf>
    <xf numFmtId="0" fontId="10" fillId="4" borderId="0" xfId="10" applyFont="1" applyFill="1" applyAlignment="1"/>
    <xf numFmtId="0" fontId="21" fillId="4" borderId="0" xfId="2" applyFont="1" applyFill="1" applyAlignment="1"/>
    <xf numFmtId="0" fontId="21" fillId="4" borderId="0" xfId="17" applyFont="1" applyFill="1" applyAlignment="1"/>
    <xf numFmtId="0" fontId="22" fillId="4" borderId="0" xfId="8" applyFont="1" applyFill="1" applyAlignment="1"/>
    <xf numFmtId="0" fontId="23" fillId="4" borderId="0" xfId="13" applyFont="1" applyFill="1" applyAlignment="1"/>
    <xf numFmtId="0" fontId="23" fillId="4" borderId="0" xfId="13" applyFont="1" applyFill="1" applyAlignment="1">
      <alignment horizontal="left"/>
    </xf>
    <xf numFmtId="0" fontId="22" fillId="4" borderId="0" xfId="8" applyFont="1" applyFill="1"/>
    <xf numFmtId="0" fontId="23" fillId="4" borderId="0" xfId="8" applyFont="1" applyFill="1" applyAlignment="1"/>
    <xf numFmtId="0" fontId="23" fillId="4" borderId="0" xfId="8" applyFont="1" applyFill="1" applyAlignment="1">
      <alignment horizontal="left"/>
    </xf>
    <xf numFmtId="0" fontId="24" fillId="4" borderId="0" xfId="11" applyFont="1" applyFill="1" applyAlignment="1"/>
    <xf numFmtId="0" fontId="22" fillId="4" borderId="0" xfId="13" applyFont="1" applyFill="1" applyAlignment="1">
      <alignment wrapText="1"/>
    </xf>
    <xf numFmtId="0" fontId="22" fillId="4" borderId="0" xfId="13" applyFont="1" applyFill="1" applyAlignment="1">
      <alignment horizontal="left" wrapText="1"/>
    </xf>
    <xf numFmtId="0" fontId="3" fillId="4" borderId="0" xfId="14" applyFill="1"/>
    <xf numFmtId="0" fontId="31" fillId="4" borderId="0" xfId="2" applyFont="1" applyFill="1" applyAlignment="1"/>
    <xf numFmtId="0" fontId="23" fillId="4" borderId="0" xfId="15" applyFont="1" applyFill="1" applyAlignment="1">
      <alignment horizontal="left" vertical="center" wrapText="1"/>
    </xf>
    <xf numFmtId="0" fontId="25" fillId="5" borderId="0" xfId="18" applyFont="1" applyFill="1"/>
    <xf numFmtId="1" fontId="23" fillId="4" borderId="0" xfId="15" applyNumberFormat="1" applyFont="1" applyFill="1" applyAlignment="1">
      <alignment horizontal="left" vertical="center"/>
    </xf>
    <xf numFmtId="0" fontId="23" fillId="4" borderId="0" xfId="14" applyFont="1" applyFill="1"/>
    <xf numFmtId="0" fontId="24" fillId="4" borderId="0" xfId="16" applyFont="1" applyFill="1" applyAlignment="1"/>
    <xf numFmtId="0" fontId="26" fillId="4" borderId="0" xfId="14" applyFont="1" applyFill="1"/>
    <xf numFmtId="0" fontId="26" fillId="4" borderId="0" xfId="14" applyFont="1" applyFill="1" applyAlignment="1">
      <alignment wrapText="1"/>
    </xf>
    <xf numFmtId="0" fontId="26" fillId="4" borderId="0" xfId="14" applyFont="1" applyFill="1" applyAlignment="1">
      <alignment horizontal="left"/>
    </xf>
  </cellXfs>
  <cellStyles count="19">
    <cellStyle name="Hyperlink" xfId="2" xr:uid="{00000000-0005-0000-0000-000000000000}"/>
    <cellStyle name="Hyperlink 2 2" xfId="11" xr:uid="{E212393B-D459-4AFF-8D94-3DC9F8F3D37D}"/>
    <cellStyle name="Hyperlink 2 2 2" xfId="16" xr:uid="{FA973DC8-569E-4740-B52C-23C2119270ED}"/>
    <cellStyle name="Hyperlink 2 3" xfId="9" xr:uid="{5C5418E2-C426-4B3F-B77F-1B0CC542339F}"/>
    <cellStyle name="Hyperlink 3" xfId="12" xr:uid="{EFB4E2A4-FF32-4981-86F3-3CBA243D5D39}"/>
    <cellStyle name="Hyperlink 3 2" xfId="17" xr:uid="{762CBA05-6BC4-400E-B90D-637F7B7D34D5}"/>
    <cellStyle name="Normal" xfId="0" builtinId="0"/>
    <cellStyle name="Normal 2" xfId="1" xr:uid="{00000000-0005-0000-0000-000002000000}"/>
    <cellStyle name="Normal 2 2" xfId="3" xr:uid="{00000000-0005-0000-0000-000003000000}"/>
    <cellStyle name="Normal 2 2 2 2" xfId="8" xr:uid="{1AB4F1FB-DA81-4A31-8246-FCDBC8EA3105}"/>
    <cellStyle name="Normal 2 3" xfId="13" xr:uid="{B59A6D55-B1D3-45A7-8366-023A107BF3A3}"/>
    <cellStyle name="Normal 2 4" xfId="15" xr:uid="{BF35C50D-D393-48D9-AE65-3C9030183591}"/>
    <cellStyle name="Normal 3" xfId="4" xr:uid="{00000000-0005-0000-0000-000004000000}"/>
    <cellStyle name="Normal 5 2" xfId="14" xr:uid="{03B0C7EA-F92A-4047-A0AA-D33083AC575B}"/>
    <cellStyle name="Normal 6" xfId="18" xr:uid="{FC09F02E-C393-4942-9932-37AB3A70598F}"/>
    <cellStyle name="Normal 6 2" xfId="7" xr:uid="{49F5E40D-E321-4711-B2DC-5DC14FA166BC}"/>
    <cellStyle name="Normal 7 2" xfId="10" xr:uid="{BF338676-290A-4FA1-9607-26F44C172622}"/>
    <cellStyle name="Percent" xfId="6" builtinId="5"/>
    <cellStyle name="Percent 2" xfId="5" xr:uid="{00000000-0005-0000-0000-00000A000000}"/>
  </cellStyles>
  <dxfs count="0"/>
  <tableStyles count="0" defaultTableStyle="TableStyleMedium2" defaultPivotStyle="PivotStyleLight16"/>
  <colors>
    <mruColors>
      <color rgb="FFDED6E6"/>
      <color rgb="FFFFCCFF"/>
      <color rgb="FF9F89B7"/>
      <color rgb="FF5A4571"/>
      <color rgb="FF8F2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129543</xdr:colOff>
      <xdr:row>0</xdr:row>
      <xdr:rowOff>161925</xdr:rowOff>
    </xdr:from>
    <xdr:ext cx="1638303" cy="771442"/>
    <xdr:pic>
      <xdr:nvPicPr>
        <xdr:cNvPr id="2" name="Picture 1">
          <a:extLst>
            <a:ext uri="{FF2B5EF4-FFF2-40B4-BE49-F238E27FC236}">
              <a16:creationId xmlns:a16="http://schemas.microsoft.com/office/drawing/2014/main" id="{1E7C91A5-B349-493A-93FA-7E13614C9A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9543" y="161925"/>
          <a:ext cx="1638303" cy="77144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2173</xdr:colOff>
      <xdr:row>0</xdr:row>
      <xdr:rowOff>190496</xdr:rowOff>
    </xdr:from>
    <xdr:ext cx="1113062" cy="572222"/>
    <xdr:pic>
      <xdr:nvPicPr>
        <xdr:cNvPr id="2" name="Picture 4">
          <a:extLst>
            <a:ext uri="{FF2B5EF4-FFF2-40B4-BE49-F238E27FC236}">
              <a16:creationId xmlns:a16="http://schemas.microsoft.com/office/drawing/2014/main" id="{750A2A68-8B75-4A00-BF8A-C6E1AC8543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393948" y="190496"/>
          <a:ext cx="1113062" cy="57222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collections/fire-and-rescue-workforce-and-pensions-statistics" TargetMode="External"/><Relationship Id="rId2" Type="http://schemas.openxmlformats.org/officeDocument/2006/relationships/hyperlink" Target="mailto:firestatistics@homeoffice.gov.uk" TargetMode="External"/><Relationship Id="rId1" Type="http://schemas.openxmlformats.org/officeDocument/2006/relationships/hyperlink" Target="mailto:firestatistics@homeoffice.gov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v.uk/search/research-and-statistics?content_store_document_type=upcoming_statistics&amp;keywords=fire&amp;level_one_taxon=&amp;organisations%5B%5D=home-office&amp;public_timestamp%5Bfrom%5D=&amp;public_timestamp%5Bto%5D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collections/fire-and-rescue-workforce-and-pensions-statistics" TargetMode="External"/><Relationship Id="rId2" Type="http://schemas.openxmlformats.org/officeDocument/2006/relationships/hyperlink" Target="mailto:firestatistics@homeoffice.gov.uk" TargetMode="External"/><Relationship Id="rId1" Type="http://schemas.openxmlformats.org/officeDocument/2006/relationships/hyperlink" Target="https://www.gov.uk/government/collections/fire-statistics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firestatistics@homeoffice.gov.uk" TargetMode="External"/><Relationship Id="rId1" Type="http://schemas.openxmlformats.org/officeDocument/2006/relationships/hyperlink" Target="https://www.gov.uk/government/collections/fire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A954-880F-4EDE-976A-F9EDD308E9AF}">
  <dimension ref="A1:K14"/>
  <sheetViews>
    <sheetView tabSelected="1" workbookViewId="0"/>
  </sheetViews>
  <sheetFormatPr defaultRowHeight="12.5" x14ac:dyDescent="0.25"/>
  <cols>
    <col min="1" max="1" width="74" style="88" bestFit="1" customWidth="1"/>
    <col min="2" max="255" width="9.453125" style="88" customWidth="1"/>
    <col min="256" max="256" width="2.54296875" style="88" customWidth="1"/>
    <col min="257" max="257" width="74" style="88" bestFit="1" customWidth="1"/>
    <col min="258" max="511" width="9.453125" style="88" customWidth="1"/>
    <col min="512" max="512" width="2.54296875" style="88" customWidth="1"/>
    <col min="513" max="513" width="74" style="88" bestFit="1" customWidth="1"/>
    <col min="514" max="767" width="9.453125" style="88" customWidth="1"/>
    <col min="768" max="768" width="2.54296875" style="88" customWidth="1"/>
    <col min="769" max="769" width="74" style="88" bestFit="1" customWidth="1"/>
    <col min="770" max="1023" width="9.453125" style="88" customWidth="1"/>
    <col min="1024" max="1024" width="2.54296875" style="88" customWidth="1"/>
    <col min="1025" max="1025" width="74" style="88" bestFit="1" customWidth="1"/>
    <col min="1026" max="1279" width="9.453125" style="88" customWidth="1"/>
    <col min="1280" max="1280" width="2.54296875" style="88" customWidth="1"/>
    <col min="1281" max="1281" width="74" style="88" bestFit="1" customWidth="1"/>
    <col min="1282" max="1535" width="9.453125" style="88" customWidth="1"/>
    <col min="1536" max="1536" width="2.54296875" style="88" customWidth="1"/>
    <col min="1537" max="1537" width="74" style="88" bestFit="1" customWidth="1"/>
    <col min="1538" max="1791" width="9.453125" style="88" customWidth="1"/>
    <col min="1792" max="1792" width="2.54296875" style="88" customWidth="1"/>
    <col min="1793" max="1793" width="74" style="88" bestFit="1" customWidth="1"/>
    <col min="1794" max="2047" width="9.453125" style="88" customWidth="1"/>
    <col min="2048" max="2048" width="2.54296875" style="88" customWidth="1"/>
    <col min="2049" max="2049" width="74" style="88" bestFit="1" customWidth="1"/>
    <col min="2050" max="2303" width="9.453125" style="88" customWidth="1"/>
    <col min="2304" max="2304" width="2.54296875" style="88" customWidth="1"/>
    <col min="2305" max="2305" width="74" style="88" bestFit="1" customWidth="1"/>
    <col min="2306" max="2559" width="9.453125" style="88" customWidth="1"/>
    <col min="2560" max="2560" width="2.54296875" style="88" customWidth="1"/>
    <col min="2561" max="2561" width="74" style="88" bestFit="1" customWidth="1"/>
    <col min="2562" max="2815" width="9.453125" style="88" customWidth="1"/>
    <col min="2816" max="2816" width="2.54296875" style="88" customWidth="1"/>
    <col min="2817" max="2817" width="74" style="88" bestFit="1" customWidth="1"/>
    <col min="2818" max="3071" width="9.453125" style="88" customWidth="1"/>
    <col min="3072" max="3072" width="2.54296875" style="88" customWidth="1"/>
    <col min="3073" max="3073" width="74" style="88" bestFit="1" customWidth="1"/>
    <col min="3074" max="3327" width="9.453125" style="88" customWidth="1"/>
    <col min="3328" max="3328" width="2.54296875" style="88" customWidth="1"/>
    <col min="3329" max="3329" width="74" style="88" bestFit="1" customWidth="1"/>
    <col min="3330" max="3583" width="9.453125" style="88" customWidth="1"/>
    <col min="3584" max="3584" width="2.54296875" style="88" customWidth="1"/>
    <col min="3585" max="3585" width="74" style="88" bestFit="1" customWidth="1"/>
    <col min="3586" max="3839" width="9.453125" style="88" customWidth="1"/>
    <col min="3840" max="3840" width="2.54296875" style="88" customWidth="1"/>
    <col min="3841" max="3841" width="74" style="88" bestFit="1" customWidth="1"/>
    <col min="3842" max="4095" width="9.453125" style="88" customWidth="1"/>
    <col min="4096" max="4096" width="2.54296875" style="88" customWidth="1"/>
    <col min="4097" max="4097" width="74" style="88" bestFit="1" customWidth="1"/>
    <col min="4098" max="4351" width="9.453125" style="88" customWidth="1"/>
    <col min="4352" max="4352" width="2.54296875" style="88" customWidth="1"/>
    <col min="4353" max="4353" width="74" style="88" bestFit="1" customWidth="1"/>
    <col min="4354" max="4607" width="9.453125" style="88" customWidth="1"/>
    <col min="4608" max="4608" width="2.54296875" style="88" customWidth="1"/>
    <col min="4609" max="4609" width="74" style="88" bestFit="1" customWidth="1"/>
    <col min="4610" max="4863" width="9.453125" style="88" customWidth="1"/>
    <col min="4864" max="4864" width="2.54296875" style="88" customWidth="1"/>
    <col min="4865" max="4865" width="74" style="88" bestFit="1" customWidth="1"/>
    <col min="4866" max="5119" width="9.453125" style="88" customWidth="1"/>
    <col min="5120" max="5120" width="2.54296875" style="88" customWidth="1"/>
    <col min="5121" max="5121" width="74" style="88" bestFit="1" customWidth="1"/>
    <col min="5122" max="5375" width="9.453125" style="88" customWidth="1"/>
    <col min="5376" max="5376" width="2.54296875" style="88" customWidth="1"/>
    <col min="5377" max="5377" width="74" style="88" bestFit="1" customWidth="1"/>
    <col min="5378" max="5631" width="9.453125" style="88" customWidth="1"/>
    <col min="5632" max="5632" width="2.54296875" style="88" customWidth="1"/>
    <col min="5633" max="5633" width="74" style="88" bestFit="1" customWidth="1"/>
    <col min="5634" max="5887" width="9.453125" style="88" customWidth="1"/>
    <col min="5888" max="5888" width="2.54296875" style="88" customWidth="1"/>
    <col min="5889" max="5889" width="74" style="88" bestFit="1" customWidth="1"/>
    <col min="5890" max="6143" width="9.453125" style="88" customWidth="1"/>
    <col min="6144" max="6144" width="2.54296875" style="88" customWidth="1"/>
    <col min="6145" max="6145" width="74" style="88" bestFit="1" customWidth="1"/>
    <col min="6146" max="6399" width="9.453125" style="88" customWidth="1"/>
    <col min="6400" max="6400" width="2.54296875" style="88" customWidth="1"/>
    <col min="6401" max="6401" width="74" style="88" bestFit="1" customWidth="1"/>
    <col min="6402" max="6655" width="9.453125" style="88" customWidth="1"/>
    <col min="6656" max="6656" width="2.54296875" style="88" customWidth="1"/>
    <col min="6657" max="6657" width="74" style="88" bestFit="1" customWidth="1"/>
    <col min="6658" max="6911" width="9.453125" style="88" customWidth="1"/>
    <col min="6912" max="6912" width="2.54296875" style="88" customWidth="1"/>
    <col min="6913" max="6913" width="74" style="88" bestFit="1" customWidth="1"/>
    <col min="6914" max="7167" width="9.453125" style="88" customWidth="1"/>
    <col min="7168" max="7168" width="2.54296875" style="88" customWidth="1"/>
    <col min="7169" max="7169" width="74" style="88" bestFit="1" customWidth="1"/>
    <col min="7170" max="7423" width="9.453125" style="88" customWidth="1"/>
    <col min="7424" max="7424" width="2.54296875" style="88" customWidth="1"/>
    <col min="7425" max="7425" width="74" style="88" bestFit="1" customWidth="1"/>
    <col min="7426" max="7679" width="9.453125" style="88" customWidth="1"/>
    <col min="7680" max="7680" width="2.54296875" style="88" customWidth="1"/>
    <col min="7681" max="7681" width="74" style="88" bestFit="1" customWidth="1"/>
    <col min="7682" max="7935" width="9.453125" style="88" customWidth="1"/>
    <col min="7936" max="7936" width="2.54296875" style="88" customWidth="1"/>
    <col min="7937" max="7937" width="74" style="88" bestFit="1" customWidth="1"/>
    <col min="7938" max="8191" width="9.453125" style="88" customWidth="1"/>
    <col min="8192" max="8192" width="2.54296875" style="88" customWidth="1"/>
    <col min="8193" max="8193" width="74" style="88" bestFit="1" customWidth="1"/>
    <col min="8194" max="8447" width="9.453125" style="88" customWidth="1"/>
    <col min="8448" max="8448" width="2.54296875" style="88" customWidth="1"/>
    <col min="8449" max="8449" width="74" style="88" bestFit="1" customWidth="1"/>
    <col min="8450" max="8703" width="9.453125" style="88" customWidth="1"/>
    <col min="8704" max="8704" width="2.54296875" style="88" customWidth="1"/>
    <col min="8705" max="8705" width="74" style="88" bestFit="1" customWidth="1"/>
    <col min="8706" max="8959" width="9.453125" style="88" customWidth="1"/>
    <col min="8960" max="8960" width="2.54296875" style="88" customWidth="1"/>
    <col min="8961" max="8961" width="74" style="88" bestFit="1" customWidth="1"/>
    <col min="8962" max="9215" width="9.453125" style="88" customWidth="1"/>
    <col min="9216" max="9216" width="2.54296875" style="88" customWidth="1"/>
    <col min="9217" max="9217" width="74" style="88" bestFit="1" customWidth="1"/>
    <col min="9218" max="9471" width="9.453125" style="88" customWidth="1"/>
    <col min="9472" max="9472" width="2.54296875" style="88" customWidth="1"/>
    <col min="9473" max="9473" width="74" style="88" bestFit="1" customWidth="1"/>
    <col min="9474" max="9727" width="9.453125" style="88" customWidth="1"/>
    <col min="9728" max="9728" width="2.54296875" style="88" customWidth="1"/>
    <col min="9729" max="9729" width="74" style="88" bestFit="1" customWidth="1"/>
    <col min="9730" max="9983" width="9.453125" style="88" customWidth="1"/>
    <col min="9984" max="9984" width="2.54296875" style="88" customWidth="1"/>
    <col min="9985" max="9985" width="74" style="88" bestFit="1" customWidth="1"/>
    <col min="9986" max="10239" width="9.453125" style="88" customWidth="1"/>
    <col min="10240" max="10240" width="2.54296875" style="88" customWidth="1"/>
    <col min="10241" max="10241" width="74" style="88" bestFit="1" customWidth="1"/>
    <col min="10242" max="10495" width="9.453125" style="88" customWidth="1"/>
    <col min="10496" max="10496" width="2.54296875" style="88" customWidth="1"/>
    <col min="10497" max="10497" width="74" style="88" bestFit="1" customWidth="1"/>
    <col min="10498" max="10751" width="9.453125" style="88" customWidth="1"/>
    <col min="10752" max="10752" width="2.54296875" style="88" customWidth="1"/>
    <col min="10753" max="10753" width="74" style="88" bestFit="1" customWidth="1"/>
    <col min="10754" max="11007" width="9.453125" style="88" customWidth="1"/>
    <col min="11008" max="11008" width="2.54296875" style="88" customWidth="1"/>
    <col min="11009" max="11009" width="74" style="88" bestFit="1" customWidth="1"/>
    <col min="11010" max="11263" width="9.453125" style="88" customWidth="1"/>
    <col min="11264" max="11264" width="2.54296875" style="88" customWidth="1"/>
    <col min="11265" max="11265" width="74" style="88" bestFit="1" customWidth="1"/>
    <col min="11266" max="11519" width="9.453125" style="88" customWidth="1"/>
    <col min="11520" max="11520" width="2.54296875" style="88" customWidth="1"/>
    <col min="11521" max="11521" width="74" style="88" bestFit="1" customWidth="1"/>
    <col min="11522" max="11775" width="9.453125" style="88" customWidth="1"/>
    <col min="11776" max="11776" width="2.54296875" style="88" customWidth="1"/>
    <col min="11777" max="11777" width="74" style="88" bestFit="1" customWidth="1"/>
    <col min="11778" max="12031" width="9.453125" style="88" customWidth="1"/>
    <col min="12032" max="12032" width="2.54296875" style="88" customWidth="1"/>
    <col min="12033" max="12033" width="74" style="88" bestFit="1" customWidth="1"/>
    <col min="12034" max="12287" width="9.453125" style="88" customWidth="1"/>
    <col min="12288" max="12288" width="2.54296875" style="88" customWidth="1"/>
    <col min="12289" max="12289" width="74" style="88" bestFit="1" customWidth="1"/>
    <col min="12290" max="12543" width="9.453125" style="88" customWidth="1"/>
    <col min="12544" max="12544" width="2.54296875" style="88" customWidth="1"/>
    <col min="12545" max="12545" width="74" style="88" bestFit="1" customWidth="1"/>
    <col min="12546" max="12799" width="9.453125" style="88" customWidth="1"/>
    <col min="12800" max="12800" width="2.54296875" style="88" customWidth="1"/>
    <col min="12801" max="12801" width="74" style="88" bestFit="1" customWidth="1"/>
    <col min="12802" max="13055" width="9.453125" style="88" customWidth="1"/>
    <col min="13056" max="13056" width="2.54296875" style="88" customWidth="1"/>
    <col min="13057" max="13057" width="74" style="88" bestFit="1" customWidth="1"/>
    <col min="13058" max="13311" width="9.453125" style="88" customWidth="1"/>
    <col min="13312" max="13312" width="2.54296875" style="88" customWidth="1"/>
    <col min="13313" max="13313" width="74" style="88" bestFit="1" customWidth="1"/>
    <col min="13314" max="13567" width="9.453125" style="88" customWidth="1"/>
    <col min="13568" max="13568" width="2.54296875" style="88" customWidth="1"/>
    <col min="13569" max="13569" width="74" style="88" bestFit="1" customWidth="1"/>
    <col min="13570" max="13823" width="9.453125" style="88" customWidth="1"/>
    <col min="13824" max="13824" width="2.54296875" style="88" customWidth="1"/>
    <col min="13825" max="13825" width="74" style="88" bestFit="1" customWidth="1"/>
    <col min="13826" max="14079" width="9.453125" style="88" customWidth="1"/>
    <col min="14080" max="14080" width="2.54296875" style="88" customWidth="1"/>
    <col min="14081" max="14081" width="74" style="88" bestFit="1" customWidth="1"/>
    <col min="14082" max="14335" width="9.453125" style="88" customWidth="1"/>
    <col min="14336" max="14336" width="2.54296875" style="88" customWidth="1"/>
    <col min="14337" max="14337" width="74" style="88" bestFit="1" customWidth="1"/>
    <col min="14338" max="14591" width="9.453125" style="88" customWidth="1"/>
    <col min="14592" max="14592" width="2.54296875" style="88" customWidth="1"/>
    <col min="14593" max="14593" width="74" style="88" bestFit="1" customWidth="1"/>
    <col min="14594" max="14847" width="9.453125" style="88" customWidth="1"/>
    <col min="14848" max="14848" width="2.54296875" style="88" customWidth="1"/>
    <col min="14849" max="14849" width="74" style="88" bestFit="1" customWidth="1"/>
    <col min="14850" max="15103" width="9.453125" style="88" customWidth="1"/>
    <col min="15104" max="15104" width="2.54296875" style="88" customWidth="1"/>
    <col min="15105" max="15105" width="74" style="88" bestFit="1" customWidth="1"/>
    <col min="15106" max="15359" width="9.453125" style="88" customWidth="1"/>
    <col min="15360" max="15360" width="2.54296875" style="88" customWidth="1"/>
    <col min="15361" max="15361" width="74" style="88" bestFit="1" customWidth="1"/>
    <col min="15362" max="15615" width="9.453125" style="88" customWidth="1"/>
    <col min="15616" max="15616" width="2.54296875" style="88" customWidth="1"/>
    <col min="15617" max="15617" width="74" style="88" bestFit="1" customWidth="1"/>
    <col min="15618" max="15871" width="9.453125" style="88" customWidth="1"/>
    <col min="15872" max="15872" width="2.54296875" style="88" customWidth="1"/>
    <col min="15873" max="15873" width="74" style="88" bestFit="1" customWidth="1"/>
    <col min="15874" max="16127" width="9.453125" style="88" customWidth="1"/>
    <col min="16128" max="16128" width="2.54296875" style="88" customWidth="1"/>
    <col min="16129" max="16129" width="74" style="88" bestFit="1" customWidth="1"/>
    <col min="16130" max="16384" width="9.453125" style="88" customWidth="1"/>
  </cols>
  <sheetData>
    <row r="1" spans="1:11" ht="84" customHeight="1" x14ac:dyDescent="0.25"/>
    <row r="2" spans="1:11" ht="22.5" x14ac:dyDescent="0.25">
      <c r="A2" s="89" t="s">
        <v>60</v>
      </c>
    </row>
    <row r="3" spans="1:11" ht="22.5" x14ac:dyDescent="0.25">
      <c r="A3" s="89" t="s">
        <v>83</v>
      </c>
    </row>
    <row r="4" spans="1:11" ht="45" customHeight="1" x14ac:dyDescent="0.35">
      <c r="A4" s="90" t="s">
        <v>72</v>
      </c>
      <c r="C4" s="91"/>
      <c r="K4" s="92"/>
    </row>
    <row r="5" spans="1:11" ht="32.25" customHeight="1" x14ac:dyDescent="0.35">
      <c r="A5" s="93" t="s">
        <v>81</v>
      </c>
      <c r="B5" s="94"/>
    </row>
    <row r="6" spans="1:11" ht="15.5" x14ac:dyDescent="0.35">
      <c r="A6" s="95" t="s">
        <v>61</v>
      </c>
      <c r="B6" s="94"/>
    </row>
    <row r="7" spans="1:11" ht="15.5" x14ac:dyDescent="0.35">
      <c r="A7" s="96" t="s">
        <v>62</v>
      </c>
      <c r="B7" s="97"/>
    </row>
    <row r="8" spans="1:11" ht="28.5" customHeight="1" x14ac:dyDescent="0.35">
      <c r="A8" s="98" t="s">
        <v>84</v>
      </c>
      <c r="B8" s="99"/>
    </row>
    <row r="9" spans="1:11" ht="15.5" x14ac:dyDescent="0.35">
      <c r="A9" s="98" t="s">
        <v>85</v>
      </c>
      <c r="B9" s="99"/>
    </row>
    <row r="10" spans="1:11" ht="30" customHeight="1" x14ac:dyDescent="0.35">
      <c r="A10" s="93" t="s">
        <v>86</v>
      </c>
    </row>
    <row r="11" spans="1:11" ht="15.5" x14ac:dyDescent="0.35">
      <c r="A11" s="100" t="s">
        <v>63</v>
      </c>
    </row>
    <row r="12" spans="1:11" ht="26.25" customHeight="1" x14ac:dyDescent="0.35">
      <c r="A12" s="93" t="s">
        <v>64</v>
      </c>
    </row>
    <row r="13" spans="1:11" ht="15.5" x14ac:dyDescent="0.35">
      <c r="A13" s="101" t="s">
        <v>65</v>
      </c>
    </row>
    <row r="14" spans="1:11" ht="15.5" x14ac:dyDescent="0.35">
      <c r="A14" s="101"/>
    </row>
  </sheetData>
  <hyperlinks>
    <hyperlink ref="A6" r:id="rId1" xr:uid="{C35C1392-4CCA-4F47-AEA9-2CBE9210F404}"/>
    <hyperlink ref="A11" location="Contents!A1" display="Contents" xr:uid="{08EEB268-67DD-41E5-8C34-0C52F840075F}"/>
    <hyperlink ref="A13" r:id="rId2" xr:uid="{78FC3EB1-686B-4281-AB43-9A5D8C5B465B}"/>
    <hyperlink ref="A8" r:id="rId3" display="Updated alongside Fire and rescue workforce and pensions statistics" xr:uid="{50FA4510-FFB0-43FD-AFCF-CCDF8409AA17}"/>
    <hyperlink ref="A9" r:id="rId4" display="Next Update: Autumn 2020" xr:uid="{59848FAB-41FD-4B2E-BFF3-F15B2371690D}"/>
  </hyperlinks>
  <pageMargins left="0.70000000000000007" right="0.70000000000000007" top="0.75" bottom="0.75" header="0.30000000000000004" footer="0.30000000000000004"/>
  <pageSetup paperSize="9" fitToWidth="0" fitToHeight="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A28A-B4A9-413C-B3FC-AFEA9F1871C1}">
  <dimension ref="A1:D26"/>
  <sheetViews>
    <sheetView workbookViewId="0"/>
  </sheetViews>
  <sheetFormatPr defaultColWidth="9.453125" defaultRowHeight="14" x14ac:dyDescent="0.3"/>
  <cols>
    <col min="1" max="1" width="24.54296875" style="118" customWidth="1"/>
    <col min="2" max="2" width="57.453125" style="119" customWidth="1"/>
    <col min="3" max="3" width="25" style="118" customWidth="1"/>
    <col min="4" max="4" width="16.453125" style="118" customWidth="1"/>
    <col min="5" max="5" width="9.453125" style="118" customWidth="1"/>
    <col min="6" max="16384" width="9.453125" style="118"/>
  </cols>
  <sheetData>
    <row r="1" spans="1:4" s="103" customFormat="1" ht="15.65" customHeight="1" x14ac:dyDescent="0.25">
      <c r="A1" s="102" t="s">
        <v>60</v>
      </c>
      <c r="C1" s="104"/>
      <c r="D1" s="104"/>
    </row>
    <row r="2" spans="1:4" s="103" customFormat="1" ht="21.65" customHeight="1" x14ac:dyDescent="0.25">
      <c r="A2" s="105" t="s">
        <v>105</v>
      </c>
      <c r="C2" s="104"/>
      <c r="D2" s="104"/>
    </row>
    <row r="3" spans="1:4" s="106" customFormat="1" ht="18" customHeight="1" x14ac:dyDescent="0.25">
      <c r="A3" s="106" t="s">
        <v>66</v>
      </c>
      <c r="C3" s="107"/>
      <c r="D3" s="107"/>
    </row>
    <row r="4" spans="1:4" s="106" customFormat="1" ht="18" customHeight="1" x14ac:dyDescent="0.25">
      <c r="A4" s="108" t="s">
        <v>67</v>
      </c>
      <c r="C4" s="107"/>
      <c r="D4" s="107"/>
    </row>
    <row r="5" spans="1:4" s="111" customFormat="1" ht="24" customHeight="1" x14ac:dyDescent="0.35">
      <c r="A5" s="109" t="s">
        <v>68</v>
      </c>
      <c r="B5" s="109" t="s">
        <v>69</v>
      </c>
      <c r="C5" s="109" t="s">
        <v>70</v>
      </c>
      <c r="D5" s="110" t="s">
        <v>71</v>
      </c>
    </row>
    <row r="6" spans="1:4" s="116" customFormat="1" ht="12.75" customHeight="1" x14ac:dyDescent="0.25">
      <c r="A6" s="112" t="s">
        <v>102</v>
      </c>
      <c r="B6" s="113" t="s">
        <v>103</v>
      </c>
      <c r="C6" s="114" t="s">
        <v>106</v>
      </c>
      <c r="D6" s="115" t="s">
        <v>56</v>
      </c>
    </row>
    <row r="7" spans="1:4" s="116" customFormat="1" ht="12.75" customHeight="1" x14ac:dyDescent="0.25">
      <c r="A7" s="108" t="s">
        <v>74</v>
      </c>
      <c r="B7" s="113" t="s">
        <v>76</v>
      </c>
      <c r="C7" s="42" t="s">
        <v>75</v>
      </c>
      <c r="D7" s="115" t="s">
        <v>56</v>
      </c>
    </row>
    <row r="8" spans="1:4" s="116" customFormat="1" ht="12.75" customHeight="1" x14ac:dyDescent="0.25">
      <c r="A8" s="108" t="s">
        <v>73</v>
      </c>
      <c r="B8" s="113" t="s">
        <v>76</v>
      </c>
      <c r="C8" s="42" t="s">
        <v>104</v>
      </c>
      <c r="D8" s="115" t="s">
        <v>56</v>
      </c>
    </row>
    <row r="9" spans="1:4" s="116" customFormat="1" ht="12.75" customHeight="1" x14ac:dyDescent="0.25">
      <c r="A9" s="117"/>
      <c r="B9" s="113"/>
      <c r="C9" s="42"/>
      <c r="D9" s="115"/>
    </row>
    <row r="10" spans="1:4" s="116" customFormat="1" ht="14.15" customHeight="1" x14ac:dyDescent="0.25">
      <c r="A10" s="117"/>
      <c r="B10" s="113"/>
      <c r="C10" s="42"/>
      <c r="D10" s="115"/>
    </row>
    <row r="11" spans="1:4" s="111" customFormat="1" ht="14.5" x14ac:dyDescent="0.35">
      <c r="A11" s="118"/>
      <c r="B11" s="119"/>
      <c r="C11" s="120"/>
      <c r="D11" s="118"/>
    </row>
    <row r="12" spans="1:4" s="111" customFormat="1" ht="14.5" x14ac:dyDescent="0.35">
      <c r="A12" s="118"/>
      <c r="B12" s="119"/>
      <c r="C12" s="120"/>
      <c r="D12" s="118"/>
    </row>
    <row r="13" spans="1:4" s="111" customFormat="1" ht="14.5" x14ac:dyDescent="0.35">
      <c r="A13" s="118"/>
      <c r="B13" s="119"/>
      <c r="C13" s="120"/>
      <c r="D13" s="118"/>
    </row>
    <row r="14" spans="1:4" s="111" customFormat="1" ht="14.5" x14ac:dyDescent="0.35">
      <c r="A14" s="118"/>
      <c r="B14" s="119"/>
      <c r="C14" s="120"/>
      <c r="D14" s="118"/>
    </row>
    <row r="15" spans="1:4" s="111" customFormat="1" ht="14.5" x14ac:dyDescent="0.35">
      <c r="A15" s="118"/>
      <c r="B15" s="119"/>
      <c r="C15" s="120"/>
      <c r="D15" s="118"/>
    </row>
    <row r="16" spans="1:4" s="111" customFormat="1" ht="14.5" x14ac:dyDescent="0.35">
      <c r="A16" s="118"/>
      <c r="B16" s="119"/>
      <c r="C16" s="120"/>
      <c r="D16" s="118"/>
    </row>
    <row r="17" spans="1:4" s="111" customFormat="1" ht="14.5" x14ac:dyDescent="0.35">
      <c r="A17" s="118"/>
      <c r="B17" s="119"/>
      <c r="C17" s="120"/>
      <c r="D17" s="118"/>
    </row>
    <row r="18" spans="1:4" s="111" customFormat="1" ht="14.5" x14ac:dyDescent="0.35">
      <c r="A18" s="118"/>
      <c r="B18" s="119"/>
      <c r="C18" s="120"/>
      <c r="D18" s="118"/>
    </row>
    <row r="19" spans="1:4" s="111" customFormat="1" ht="14.5" x14ac:dyDescent="0.35">
      <c r="A19" s="118"/>
      <c r="B19" s="119"/>
      <c r="C19" s="120"/>
      <c r="D19" s="118"/>
    </row>
    <row r="20" spans="1:4" s="111" customFormat="1" ht="14.5" x14ac:dyDescent="0.35">
      <c r="A20" s="118"/>
      <c r="B20" s="119"/>
      <c r="C20" s="120"/>
      <c r="D20" s="118"/>
    </row>
    <row r="21" spans="1:4" s="111" customFormat="1" ht="14.5" x14ac:dyDescent="0.35">
      <c r="A21" s="118"/>
      <c r="B21" s="119"/>
      <c r="C21" s="120"/>
      <c r="D21" s="118"/>
    </row>
    <row r="22" spans="1:4" s="111" customFormat="1" ht="14.5" x14ac:dyDescent="0.35">
      <c r="A22" s="118"/>
      <c r="B22" s="119"/>
      <c r="C22" s="120"/>
      <c r="D22" s="118"/>
    </row>
    <row r="23" spans="1:4" s="111" customFormat="1" ht="14.5" x14ac:dyDescent="0.35">
      <c r="B23" s="119"/>
      <c r="C23" s="120"/>
      <c r="D23" s="118"/>
    </row>
    <row r="24" spans="1:4" s="111" customFormat="1" ht="14.5" x14ac:dyDescent="0.35">
      <c r="B24" s="119"/>
      <c r="C24" s="120"/>
      <c r="D24" s="118"/>
    </row>
    <row r="25" spans="1:4" s="111" customFormat="1" ht="14.5" x14ac:dyDescent="0.35">
      <c r="B25" s="119"/>
      <c r="C25" s="120"/>
      <c r="D25" s="118"/>
    </row>
    <row r="26" spans="1:4" s="111" customFormat="1" ht="14.5" x14ac:dyDescent="0.35">
      <c r="B26" s="119"/>
      <c r="C26" s="120"/>
      <c r="D26" s="118"/>
    </row>
  </sheetData>
  <hyperlinks>
    <hyperlink ref="A4" location="Cover_sheet!A1" display="Cover sheet" xr:uid="{A75A3AE6-1BC4-4923-9691-08543853EEFB}"/>
    <hyperlink ref="A7" location="FIRE1111_historical!A1" display="FIRE1111_historical" xr:uid="{9E4F6153-6CAB-45C0-B015-C6A548A72CEC}"/>
    <hyperlink ref="A8" location="FIRE1111!A1" display="FIRE1111" xr:uid="{9F198B30-6BFA-4218-B3C3-83BAEE047EDF}"/>
    <hyperlink ref="A6" location="Data!A1" display="Data" xr:uid="{70FF6B03-AB6E-405A-B662-F4EF9B8F5B15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9CB3-05AA-40CF-9BA8-7E3107A879D3}">
  <dimension ref="A1:D633"/>
  <sheetViews>
    <sheetView workbookViewId="0"/>
  </sheetViews>
  <sheetFormatPr defaultColWidth="9.1796875" defaultRowHeight="14.5" x14ac:dyDescent="0.35"/>
  <cols>
    <col min="1" max="1" width="16.1796875" style="87" bestFit="1" customWidth="1"/>
    <col min="2" max="2" width="21.81640625" style="87" bestFit="1" customWidth="1"/>
    <col min="3" max="3" width="82.1796875" style="87" bestFit="1" customWidth="1"/>
    <col min="4" max="4" width="12.81640625" style="87" bestFit="1" customWidth="1"/>
    <col min="5" max="16384" width="9.1796875" style="87"/>
  </cols>
  <sheetData>
    <row r="1" spans="1:4" x14ac:dyDescent="0.35">
      <c r="A1" s="87" t="s">
        <v>87</v>
      </c>
      <c r="B1" s="87" t="s">
        <v>88</v>
      </c>
      <c r="C1" s="87" t="s">
        <v>89</v>
      </c>
      <c r="D1" s="87" t="s">
        <v>90</v>
      </c>
    </row>
    <row r="2" spans="1:4" x14ac:dyDescent="0.35">
      <c r="A2" s="87" t="s">
        <v>31</v>
      </c>
      <c r="B2" s="87" t="s">
        <v>0</v>
      </c>
      <c r="C2" s="87" t="s">
        <v>14</v>
      </c>
      <c r="D2" s="87">
        <v>16</v>
      </c>
    </row>
    <row r="3" spans="1:4" x14ac:dyDescent="0.35">
      <c r="A3" s="87" t="s">
        <v>31</v>
      </c>
      <c r="B3" s="87" t="s">
        <v>0</v>
      </c>
      <c r="C3" s="87" t="s">
        <v>16</v>
      </c>
      <c r="D3" s="87">
        <v>4</v>
      </c>
    </row>
    <row r="4" spans="1:4" x14ac:dyDescent="0.35">
      <c r="A4" s="87" t="s">
        <v>31</v>
      </c>
      <c r="B4" s="87" t="s">
        <v>0</v>
      </c>
      <c r="C4" s="87" t="s">
        <v>11</v>
      </c>
      <c r="D4" s="87">
        <v>2</v>
      </c>
    </row>
    <row r="5" spans="1:4" x14ac:dyDescent="0.35">
      <c r="A5" s="87" t="s">
        <v>31</v>
      </c>
      <c r="B5" s="87" t="s">
        <v>0</v>
      </c>
      <c r="C5" s="87" t="s">
        <v>17</v>
      </c>
      <c r="D5" s="87">
        <v>25</v>
      </c>
    </row>
    <row r="6" spans="1:4" x14ac:dyDescent="0.35">
      <c r="A6" s="87" t="s">
        <v>31</v>
      </c>
      <c r="B6" s="87" t="s">
        <v>0</v>
      </c>
      <c r="C6" s="87" t="s">
        <v>22</v>
      </c>
      <c r="D6" s="87">
        <v>36</v>
      </c>
    </row>
    <row r="7" spans="1:4" x14ac:dyDescent="0.35">
      <c r="A7" s="87" t="s">
        <v>31</v>
      </c>
      <c r="B7" s="87" t="s">
        <v>0</v>
      </c>
      <c r="C7" s="87" t="s">
        <v>19</v>
      </c>
      <c r="D7" s="87">
        <v>5</v>
      </c>
    </row>
    <row r="8" spans="1:4" x14ac:dyDescent="0.35">
      <c r="A8" s="87" t="s">
        <v>31</v>
      </c>
      <c r="B8" s="87" t="s">
        <v>0</v>
      </c>
      <c r="C8" s="87" t="s">
        <v>18</v>
      </c>
      <c r="D8" s="87">
        <v>3</v>
      </c>
    </row>
    <row r="9" spans="1:4" x14ac:dyDescent="0.35">
      <c r="A9" s="87" t="s">
        <v>31</v>
      </c>
      <c r="B9" s="87" t="s">
        <v>0</v>
      </c>
      <c r="C9" s="87" t="s">
        <v>20</v>
      </c>
      <c r="D9" s="87">
        <v>27</v>
      </c>
    </row>
    <row r="10" spans="1:4" x14ac:dyDescent="0.35">
      <c r="A10" s="87" t="s">
        <v>31</v>
      </c>
      <c r="B10" s="87" t="s">
        <v>0</v>
      </c>
      <c r="C10" s="87" t="s">
        <v>15</v>
      </c>
      <c r="D10" s="87">
        <v>6</v>
      </c>
    </row>
    <row r="11" spans="1:4" x14ac:dyDescent="0.35">
      <c r="A11" s="87" t="s">
        <v>31</v>
      </c>
      <c r="B11" s="87" t="s">
        <v>91</v>
      </c>
      <c r="C11" s="87" t="s">
        <v>14</v>
      </c>
      <c r="D11" s="87">
        <v>5</v>
      </c>
    </row>
    <row r="12" spans="1:4" x14ac:dyDescent="0.35">
      <c r="A12" s="87" t="s">
        <v>31</v>
      </c>
      <c r="B12" s="87" t="s">
        <v>91</v>
      </c>
      <c r="C12" s="87" t="s">
        <v>21</v>
      </c>
      <c r="D12" s="87">
        <v>13</v>
      </c>
    </row>
    <row r="13" spans="1:4" x14ac:dyDescent="0.35">
      <c r="A13" s="87" t="s">
        <v>31</v>
      </c>
      <c r="B13" s="87" t="s">
        <v>91</v>
      </c>
      <c r="C13" s="87" t="s">
        <v>10</v>
      </c>
      <c r="D13" s="87">
        <v>31</v>
      </c>
    </row>
    <row r="14" spans="1:4" x14ac:dyDescent="0.35">
      <c r="A14" s="87" t="s">
        <v>31</v>
      </c>
      <c r="B14" s="87" t="s">
        <v>91</v>
      </c>
      <c r="C14" s="87" t="s">
        <v>16</v>
      </c>
      <c r="D14" s="87">
        <v>26</v>
      </c>
    </row>
    <row r="15" spans="1:4" x14ac:dyDescent="0.35">
      <c r="A15" s="87" t="s">
        <v>31</v>
      </c>
      <c r="B15" s="87" t="s">
        <v>91</v>
      </c>
      <c r="C15" s="87" t="s">
        <v>11</v>
      </c>
      <c r="D15" s="87">
        <v>33</v>
      </c>
    </row>
    <row r="16" spans="1:4" x14ac:dyDescent="0.35">
      <c r="A16" s="87" t="s">
        <v>31</v>
      </c>
      <c r="B16" s="87" t="s">
        <v>91</v>
      </c>
      <c r="C16" s="87" t="s">
        <v>17</v>
      </c>
      <c r="D16" s="87">
        <v>66</v>
      </c>
    </row>
    <row r="17" spans="1:4" x14ac:dyDescent="0.35">
      <c r="A17" s="87" t="s">
        <v>31</v>
      </c>
      <c r="B17" s="87" t="s">
        <v>91</v>
      </c>
      <c r="C17" s="87" t="s">
        <v>22</v>
      </c>
      <c r="D17" s="87">
        <v>731</v>
      </c>
    </row>
    <row r="18" spans="1:4" x14ac:dyDescent="0.35">
      <c r="A18" s="87" t="s">
        <v>31</v>
      </c>
      <c r="B18" s="87" t="s">
        <v>91</v>
      </c>
      <c r="C18" s="87" t="s">
        <v>13</v>
      </c>
      <c r="D18" s="87">
        <v>10</v>
      </c>
    </row>
    <row r="19" spans="1:4" x14ac:dyDescent="0.35">
      <c r="A19" s="87" t="s">
        <v>31</v>
      </c>
      <c r="B19" s="87" t="s">
        <v>91</v>
      </c>
      <c r="C19" s="87" t="s">
        <v>19</v>
      </c>
      <c r="D19" s="87">
        <v>6</v>
      </c>
    </row>
    <row r="20" spans="1:4" x14ac:dyDescent="0.35">
      <c r="A20" s="87" t="s">
        <v>31</v>
      </c>
      <c r="B20" s="87" t="s">
        <v>91</v>
      </c>
      <c r="C20" s="87" t="s">
        <v>18</v>
      </c>
      <c r="D20" s="87">
        <v>10</v>
      </c>
    </row>
    <row r="21" spans="1:4" x14ac:dyDescent="0.35">
      <c r="A21" s="87" t="s">
        <v>31</v>
      </c>
      <c r="B21" s="87" t="s">
        <v>91</v>
      </c>
      <c r="C21" s="87" t="s">
        <v>20</v>
      </c>
      <c r="D21" s="87">
        <v>402</v>
      </c>
    </row>
    <row r="22" spans="1:4" x14ac:dyDescent="0.35">
      <c r="A22" s="87" t="s">
        <v>31</v>
      </c>
      <c r="B22" s="87" t="s">
        <v>91</v>
      </c>
      <c r="C22" s="87" t="s">
        <v>15</v>
      </c>
      <c r="D22" s="87">
        <v>12</v>
      </c>
    </row>
    <row r="23" spans="1:4" x14ac:dyDescent="0.35">
      <c r="A23" s="87" t="s">
        <v>31</v>
      </c>
      <c r="B23" s="87" t="s">
        <v>39</v>
      </c>
      <c r="C23" s="87" t="s">
        <v>14</v>
      </c>
      <c r="D23" s="87">
        <v>25</v>
      </c>
    </row>
    <row r="24" spans="1:4" x14ac:dyDescent="0.35">
      <c r="A24" s="87" t="s">
        <v>31</v>
      </c>
      <c r="B24" s="87" t="s">
        <v>39</v>
      </c>
      <c r="C24" s="87" t="s">
        <v>21</v>
      </c>
      <c r="D24" s="87">
        <v>11</v>
      </c>
    </row>
    <row r="25" spans="1:4" x14ac:dyDescent="0.35">
      <c r="A25" s="87" t="s">
        <v>31</v>
      </c>
      <c r="B25" s="87" t="s">
        <v>39</v>
      </c>
      <c r="C25" s="87" t="s">
        <v>10</v>
      </c>
      <c r="D25" s="87">
        <v>14</v>
      </c>
    </row>
    <row r="26" spans="1:4" x14ac:dyDescent="0.35">
      <c r="A26" s="87" t="s">
        <v>31</v>
      </c>
      <c r="B26" s="87" t="s">
        <v>39</v>
      </c>
      <c r="C26" s="87" t="s">
        <v>16</v>
      </c>
      <c r="D26" s="87">
        <v>19</v>
      </c>
    </row>
    <row r="27" spans="1:4" x14ac:dyDescent="0.35">
      <c r="A27" s="87" t="s">
        <v>31</v>
      </c>
      <c r="B27" s="87" t="s">
        <v>39</v>
      </c>
      <c r="C27" s="87" t="s">
        <v>11</v>
      </c>
      <c r="D27" s="87">
        <v>11</v>
      </c>
    </row>
    <row r="28" spans="1:4" x14ac:dyDescent="0.35">
      <c r="A28" s="87" t="s">
        <v>31</v>
      </c>
      <c r="B28" s="87" t="s">
        <v>39</v>
      </c>
      <c r="C28" s="87" t="s">
        <v>17</v>
      </c>
      <c r="D28" s="87">
        <v>156</v>
      </c>
    </row>
    <row r="29" spans="1:4" x14ac:dyDescent="0.35">
      <c r="A29" s="87" t="s">
        <v>31</v>
      </c>
      <c r="B29" s="87" t="s">
        <v>39</v>
      </c>
      <c r="C29" s="87" t="s">
        <v>22</v>
      </c>
      <c r="D29" s="87">
        <v>432</v>
      </c>
    </row>
    <row r="30" spans="1:4" x14ac:dyDescent="0.35">
      <c r="A30" s="87" t="s">
        <v>31</v>
      </c>
      <c r="B30" s="87" t="s">
        <v>39</v>
      </c>
      <c r="C30" s="87" t="s">
        <v>13</v>
      </c>
      <c r="D30" s="87">
        <v>6</v>
      </c>
    </row>
    <row r="31" spans="1:4" x14ac:dyDescent="0.35">
      <c r="A31" s="87" t="s">
        <v>31</v>
      </c>
      <c r="B31" s="87" t="s">
        <v>39</v>
      </c>
      <c r="C31" s="87" t="s">
        <v>18</v>
      </c>
      <c r="D31" s="87">
        <v>279</v>
      </c>
    </row>
    <row r="32" spans="1:4" x14ac:dyDescent="0.35">
      <c r="A32" s="87" t="s">
        <v>31</v>
      </c>
      <c r="B32" s="87" t="s">
        <v>39</v>
      </c>
      <c r="C32" s="87" t="s">
        <v>12</v>
      </c>
      <c r="D32" s="87">
        <v>1</v>
      </c>
    </row>
    <row r="33" spans="1:4" x14ac:dyDescent="0.35">
      <c r="A33" s="87" t="s">
        <v>31</v>
      </c>
      <c r="B33" s="87" t="s">
        <v>39</v>
      </c>
      <c r="C33" s="87" t="s">
        <v>20</v>
      </c>
      <c r="D33" s="87">
        <v>11</v>
      </c>
    </row>
    <row r="34" spans="1:4" x14ac:dyDescent="0.35">
      <c r="A34" s="87" t="s">
        <v>31</v>
      </c>
      <c r="B34" s="87" t="s">
        <v>39</v>
      </c>
      <c r="C34" s="87" t="s">
        <v>15</v>
      </c>
      <c r="D34" s="87">
        <v>164</v>
      </c>
    </row>
    <row r="35" spans="1:4" x14ac:dyDescent="0.35">
      <c r="A35" s="87" t="s">
        <v>31</v>
      </c>
      <c r="B35" s="87" t="s">
        <v>38</v>
      </c>
      <c r="C35" s="87" t="s">
        <v>14</v>
      </c>
      <c r="D35" s="87">
        <v>2</v>
      </c>
    </row>
    <row r="36" spans="1:4" x14ac:dyDescent="0.35">
      <c r="A36" s="87" t="s">
        <v>31</v>
      </c>
      <c r="B36" s="87" t="s">
        <v>38</v>
      </c>
      <c r="C36" s="87" t="s">
        <v>21</v>
      </c>
      <c r="D36" s="87">
        <v>11</v>
      </c>
    </row>
    <row r="37" spans="1:4" x14ac:dyDescent="0.35">
      <c r="A37" s="87" t="s">
        <v>31</v>
      </c>
      <c r="B37" s="87" t="s">
        <v>38</v>
      </c>
      <c r="C37" s="87" t="s">
        <v>10</v>
      </c>
      <c r="D37" s="87">
        <v>25</v>
      </c>
    </row>
    <row r="38" spans="1:4" x14ac:dyDescent="0.35">
      <c r="A38" s="87" t="s">
        <v>31</v>
      </c>
      <c r="B38" s="87" t="s">
        <v>38</v>
      </c>
      <c r="C38" s="87" t="s">
        <v>16</v>
      </c>
      <c r="D38" s="87">
        <v>76</v>
      </c>
    </row>
    <row r="39" spans="1:4" x14ac:dyDescent="0.35">
      <c r="A39" s="87" t="s">
        <v>31</v>
      </c>
      <c r="B39" s="87" t="s">
        <v>38</v>
      </c>
      <c r="C39" s="87" t="s">
        <v>11</v>
      </c>
      <c r="D39" s="87">
        <v>32</v>
      </c>
    </row>
    <row r="40" spans="1:4" x14ac:dyDescent="0.35">
      <c r="A40" s="87" t="s">
        <v>31</v>
      </c>
      <c r="B40" s="87" t="s">
        <v>38</v>
      </c>
      <c r="C40" s="87" t="s">
        <v>17</v>
      </c>
      <c r="D40" s="87">
        <v>912</v>
      </c>
    </row>
    <row r="41" spans="1:4" x14ac:dyDescent="0.35">
      <c r="A41" s="87" t="s">
        <v>31</v>
      </c>
      <c r="B41" s="87" t="s">
        <v>38</v>
      </c>
      <c r="C41" s="87" t="s">
        <v>22</v>
      </c>
      <c r="D41" s="87">
        <v>80</v>
      </c>
    </row>
    <row r="42" spans="1:4" x14ac:dyDescent="0.35">
      <c r="A42" s="87" t="s">
        <v>31</v>
      </c>
      <c r="B42" s="87" t="s">
        <v>38</v>
      </c>
      <c r="C42" s="87" t="s">
        <v>13</v>
      </c>
      <c r="D42" s="87">
        <v>13</v>
      </c>
    </row>
    <row r="43" spans="1:4" x14ac:dyDescent="0.35">
      <c r="A43" s="87" t="s">
        <v>31</v>
      </c>
      <c r="B43" s="87" t="s">
        <v>38</v>
      </c>
      <c r="C43" s="87" t="s">
        <v>19</v>
      </c>
      <c r="D43" s="87">
        <v>7</v>
      </c>
    </row>
    <row r="44" spans="1:4" x14ac:dyDescent="0.35">
      <c r="A44" s="87" t="s">
        <v>31</v>
      </c>
      <c r="B44" s="87" t="s">
        <v>38</v>
      </c>
      <c r="C44" s="87" t="s">
        <v>18</v>
      </c>
      <c r="D44" s="87">
        <v>81</v>
      </c>
    </row>
    <row r="45" spans="1:4" x14ac:dyDescent="0.35">
      <c r="A45" s="87" t="s">
        <v>31</v>
      </c>
      <c r="B45" s="87" t="s">
        <v>38</v>
      </c>
      <c r="C45" s="87" t="s">
        <v>12</v>
      </c>
      <c r="D45" s="87">
        <v>1</v>
      </c>
    </row>
    <row r="46" spans="1:4" x14ac:dyDescent="0.35">
      <c r="A46" s="87" t="s">
        <v>31</v>
      </c>
      <c r="B46" s="87" t="s">
        <v>38</v>
      </c>
      <c r="C46" s="87" t="s">
        <v>20</v>
      </c>
      <c r="D46" s="87">
        <v>97</v>
      </c>
    </row>
    <row r="47" spans="1:4" x14ac:dyDescent="0.35">
      <c r="A47" s="87" t="s">
        <v>31</v>
      </c>
      <c r="B47" s="87" t="s">
        <v>38</v>
      </c>
      <c r="C47" s="87" t="s">
        <v>15</v>
      </c>
      <c r="D47" s="87">
        <v>1</v>
      </c>
    </row>
    <row r="48" spans="1:4" x14ac:dyDescent="0.35">
      <c r="A48" s="87" t="s">
        <v>32</v>
      </c>
      <c r="B48" s="87" t="s">
        <v>0</v>
      </c>
      <c r="C48" s="87" t="s">
        <v>14</v>
      </c>
      <c r="D48" s="87">
        <v>38</v>
      </c>
    </row>
    <row r="49" spans="1:4" x14ac:dyDescent="0.35">
      <c r="A49" s="87" t="s">
        <v>32</v>
      </c>
      <c r="B49" s="87" t="s">
        <v>0</v>
      </c>
      <c r="C49" s="87" t="s">
        <v>10</v>
      </c>
      <c r="D49" s="87">
        <v>1</v>
      </c>
    </row>
    <row r="50" spans="1:4" x14ac:dyDescent="0.35">
      <c r="A50" s="87" t="s">
        <v>32</v>
      </c>
      <c r="B50" s="87" t="s">
        <v>0</v>
      </c>
      <c r="C50" s="87" t="s">
        <v>16</v>
      </c>
      <c r="D50" s="87">
        <v>8</v>
      </c>
    </row>
    <row r="51" spans="1:4" x14ac:dyDescent="0.35">
      <c r="A51" s="87" t="s">
        <v>32</v>
      </c>
      <c r="B51" s="87" t="s">
        <v>0</v>
      </c>
      <c r="C51" s="87" t="s">
        <v>11</v>
      </c>
      <c r="D51" s="87">
        <v>1</v>
      </c>
    </row>
    <row r="52" spans="1:4" x14ac:dyDescent="0.35">
      <c r="A52" s="87" t="s">
        <v>32</v>
      </c>
      <c r="B52" s="87" t="s">
        <v>0</v>
      </c>
      <c r="C52" s="87" t="s">
        <v>17</v>
      </c>
      <c r="D52" s="87">
        <v>12</v>
      </c>
    </row>
    <row r="53" spans="1:4" x14ac:dyDescent="0.35">
      <c r="A53" s="87" t="s">
        <v>32</v>
      </c>
      <c r="B53" s="87" t="s">
        <v>0</v>
      </c>
      <c r="C53" s="87" t="s">
        <v>22</v>
      </c>
      <c r="D53" s="87">
        <v>30</v>
      </c>
    </row>
    <row r="54" spans="1:4" x14ac:dyDescent="0.35">
      <c r="A54" s="87" t="s">
        <v>32</v>
      </c>
      <c r="B54" s="87" t="s">
        <v>0</v>
      </c>
      <c r="C54" s="87" t="s">
        <v>19</v>
      </c>
      <c r="D54" s="87">
        <v>7</v>
      </c>
    </row>
    <row r="55" spans="1:4" x14ac:dyDescent="0.35">
      <c r="A55" s="87" t="s">
        <v>32</v>
      </c>
      <c r="B55" s="87" t="s">
        <v>0</v>
      </c>
      <c r="C55" s="87" t="s">
        <v>18</v>
      </c>
      <c r="D55" s="87">
        <v>4</v>
      </c>
    </row>
    <row r="56" spans="1:4" x14ac:dyDescent="0.35">
      <c r="A56" s="87" t="s">
        <v>32</v>
      </c>
      <c r="B56" s="87" t="s">
        <v>0</v>
      </c>
      <c r="C56" s="87" t="s">
        <v>20</v>
      </c>
      <c r="D56" s="87">
        <v>14</v>
      </c>
    </row>
    <row r="57" spans="1:4" x14ac:dyDescent="0.35">
      <c r="A57" s="87" t="s">
        <v>32</v>
      </c>
      <c r="B57" s="87" t="s">
        <v>0</v>
      </c>
      <c r="C57" s="87" t="s">
        <v>15</v>
      </c>
      <c r="D57" s="87">
        <v>9</v>
      </c>
    </row>
    <row r="58" spans="1:4" x14ac:dyDescent="0.35">
      <c r="A58" s="87" t="s">
        <v>32</v>
      </c>
      <c r="B58" s="87" t="s">
        <v>91</v>
      </c>
      <c r="C58" s="87" t="s">
        <v>14</v>
      </c>
      <c r="D58" s="87">
        <v>21</v>
      </c>
    </row>
    <row r="59" spans="1:4" x14ac:dyDescent="0.35">
      <c r="A59" s="87" t="s">
        <v>32</v>
      </c>
      <c r="B59" s="87" t="s">
        <v>91</v>
      </c>
      <c r="C59" s="87" t="s">
        <v>21</v>
      </c>
      <c r="D59" s="87">
        <v>7</v>
      </c>
    </row>
    <row r="60" spans="1:4" x14ac:dyDescent="0.35">
      <c r="A60" s="87" t="s">
        <v>32</v>
      </c>
      <c r="B60" s="87" t="s">
        <v>91</v>
      </c>
      <c r="C60" s="87" t="s">
        <v>10</v>
      </c>
      <c r="D60" s="87">
        <v>28</v>
      </c>
    </row>
    <row r="61" spans="1:4" x14ac:dyDescent="0.35">
      <c r="A61" s="87" t="s">
        <v>32</v>
      </c>
      <c r="B61" s="87" t="s">
        <v>91</v>
      </c>
      <c r="C61" s="87" t="s">
        <v>16</v>
      </c>
      <c r="D61" s="87">
        <v>24</v>
      </c>
    </row>
    <row r="62" spans="1:4" x14ac:dyDescent="0.35">
      <c r="A62" s="87" t="s">
        <v>32</v>
      </c>
      <c r="B62" s="87" t="s">
        <v>91</v>
      </c>
      <c r="C62" s="87" t="s">
        <v>11</v>
      </c>
      <c r="D62" s="87">
        <v>25</v>
      </c>
    </row>
    <row r="63" spans="1:4" x14ac:dyDescent="0.35">
      <c r="A63" s="87" t="s">
        <v>32</v>
      </c>
      <c r="B63" s="87" t="s">
        <v>91</v>
      </c>
      <c r="C63" s="87" t="s">
        <v>17</v>
      </c>
      <c r="D63" s="87">
        <v>60</v>
      </c>
    </row>
    <row r="64" spans="1:4" x14ac:dyDescent="0.35">
      <c r="A64" s="87" t="s">
        <v>32</v>
      </c>
      <c r="B64" s="87" t="s">
        <v>91</v>
      </c>
      <c r="C64" s="87" t="s">
        <v>22</v>
      </c>
      <c r="D64" s="87">
        <v>815</v>
      </c>
    </row>
    <row r="65" spans="1:4" x14ac:dyDescent="0.35">
      <c r="A65" s="87" t="s">
        <v>32</v>
      </c>
      <c r="B65" s="87" t="s">
        <v>91</v>
      </c>
      <c r="C65" s="87" t="s">
        <v>13</v>
      </c>
      <c r="D65" s="87">
        <v>29</v>
      </c>
    </row>
    <row r="66" spans="1:4" x14ac:dyDescent="0.35">
      <c r="A66" s="87" t="s">
        <v>32</v>
      </c>
      <c r="B66" s="87" t="s">
        <v>91</v>
      </c>
      <c r="C66" s="87" t="s">
        <v>19</v>
      </c>
      <c r="D66" s="87">
        <v>1</v>
      </c>
    </row>
    <row r="67" spans="1:4" x14ac:dyDescent="0.35">
      <c r="A67" s="87" t="s">
        <v>32</v>
      </c>
      <c r="B67" s="87" t="s">
        <v>91</v>
      </c>
      <c r="C67" s="87" t="s">
        <v>18</v>
      </c>
      <c r="D67" s="87">
        <v>17</v>
      </c>
    </row>
    <row r="68" spans="1:4" x14ac:dyDescent="0.35">
      <c r="A68" s="87" t="s">
        <v>32</v>
      </c>
      <c r="B68" s="87" t="s">
        <v>91</v>
      </c>
      <c r="C68" s="87" t="s">
        <v>12</v>
      </c>
      <c r="D68" s="87">
        <v>1</v>
      </c>
    </row>
    <row r="69" spans="1:4" x14ac:dyDescent="0.35">
      <c r="A69" s="87" t="s">
        <v>32</v>
      </c>
      <c r="B69" s="87" t="s">
        <v>91</v>
      </c>
      <c r="C69" s="87" t="s">
        <v>20</v>
      </c>
      <c r="D69" s="87">
        <v>413</v>
      </c>
    </row>
    <row r="70" spans="1:4" x14ac:dyDescent="0.35">
      <c r="A70" s="87" t="s">
        <v>32</v>
      </c>
      <c r="B70" s="87" t="s">
        <v>91</v>
      </c>
      <c r="C70" s="87" t="s">
        <v>15</v>
      </c>
      <c r="D70" s="87">
        <v>20</v>
      </c>
    </row>
    <row r="71" spans="1:4" x14ac:dyDescent="0.35">
      <c r="A71" s="87" t="s">
        <v>32</v>
      </c>
      <c r="B71" s="87" t="s">
        <v>39</v>
      </c>
      <c r="C71" s="87" t="s">
        <v>14</v>
      </c>
      <c r="D71" s="87">
        <v>182</v>
      </c>
    </row>
    <row r="72" spans="1:4" x14ac:dyDescent="0.35">
      <c r="A72" s="87" t="s">
        <v>32</v>
      </c>
      <c r="B72" s="87" t="s">
        <v>39</v>
      </c>
      <c r="C72" s="87" t="s">
        <v>21</v>
      </c>
      <c r="D72" s="87">
        <v>10</v>
      </c>
    </row>
    <row r="73" spans="1:4" x14ac:dyDescent="0.35">
      <c r="A73" s="87" t="s">
        <v>32</v>
      </c>
      <c r="B73" s="87" t="s">
        <v>39</v>
      </c>
      <c r="C73" s="87" t="s">
        <v>10</v>
      </c>
      <c r="D73" s="87">
        <v>10</v>
      </c>
    </row>
    <row r="74" spans="1:4" x14ac:dyDescent="0.35">
      <c r="A74" s="87" t="s">
        <v>32</v>
      </c>
      <c r="B74" s="87" t="s">
        <v>39</v>
      </c>
      <c r="C74" s="87" t="s">
        <v>16</v>
      </c>
      <c r="D74" s="87">
        <v>51</v>
      </c>
    </row>
    <row r="75" spans="1:4" x14ac:dyDescent="0.35">
      <c r="A75" s="87" t="s">
        <v>32</v>
      </c>
      <c r="B75" s="87" t="s">
        <v>39</v>
      </c>
      <c r="C75" s="87" t="s">
        <v>11</v>
      </c>
      <c r="D75" s="87">
        <v>13</v>
      </c>
    </row>
    <row r="76" spans="1:4" x14ac:dyDescent="0.35">
      <c r="A76" s="87" t="s">
        <v>32</v>
      </c>
      <c r="B76" s="87" t="s">
        <v>39</v>
      </c>
      <c r="C76" s="87" t="s">
        <v>17</v>
      </c>
      <c r="D76" s="87">
        <v>115</v>
      </c>
    </row>
    <row r="77" spans="1:4" x14ac:dyDescent="0.35">
      <c r="A77" s="87" t="s">
        <v>32</v>
      </c>
      <c r="B77" s="87" t="s">
        <v>39</v>
      </c>
      <c r="C77" s="87" t="s">
        <v>22</v>
      </c>
      <c r="D77" s="87">
        <v>332</v>
      </c>
    </row>
    <row r="78" spans="1:4" x14ac:dyDescent="0.35">
      <c r="A78" s="87" t="s">
        <v>32</v>
      </c>
      <c r="B78" s="87" t="s">
        <v>39</v>
      </c>
      <c r="C78" s="87" t="s">
        <v>13</v>
      </c>
      <c r="D78" s="87">
        <v>4</v>
      </c>
    </row>
    <row r="79" spans="1:4" x14ac:dyDescent="0.35">
      <c r="A79" s="87" t="s">
        <v>32</v>
      </c>
      <c r="B79" s="87" t="s">
        <v>39</v>
      </c>
      <c r="C79" s="87" t="s">
        <v>18</v>
      </c>
      <c r="D79" s="87">
        <v>327</v>
      </c>
    </row>
    <row r="80" spans="1:4" x14ac:dyDescent="0.35">
      <c r="A80" s="87" t="s">
        <v>32</v>
      </c>
      <c r="B80" s="87" t="s">
        <v>39</v>
      </c>
      <c r="C80" s="87" t="s">
        <v>20</v>
      </c>
      <c r="D80" s="87">
        <v>33</v>
      </c>
    </row>
    <row r="81" spans="1:4" x14ac:dyDescent="0.35">
      <c r="A81" s="87" t="s">
        <v>32</v>
      </c>
      <c r="B81" s="87" t="s">
        <v>39</v>
      </c>
      <c r="C81" s="87" t="s">
        <v>15</v>
      </c>
      <c r="D81" s="87">
        <v>248</v>
      </c>
    </row>
    <row r="82" spans="1:4" x14ac:dyDescent="0.35">
      <c r="A82" s="87" t="s">
        <v>32</v>
      </c>
      <c r="B82" s="87" t="s">
        <v>38</v>
      </c>
      <c r="C82" s="87" t="s">
        <v>14</v>
      </c>
      <c r="D82" s="87">
        <v>2</v>
      </c>
    </row>
    <row r="83" spans="1:4" x14ac:dyDescent="0.35">
      <c r="A83" s="87" t="s">
        <v>32</v>
      </c>
      <c r="B83" s="87" t="s">
        <v>38</v>
      </c>
      <c r="C83" s="87" t="s">
        <v>21</v>
      </c>
      <c r="D83" s="87">
        <v>14</v>
      </c>
    </row>
    <row r="84" spans="1:4" x14ac:dyDescent="0.35">
      <c r="A84" s="87" t="s">
        <v>32</v>
      </c>
      <c r="B84" s="87" t="s">
        <v>38</v>
      </c>
      <c r="C84" s="87" t="s">
        <v>10</v>
      </c>
      <c r="D84" s="87">
        <v>30</v>
      </c>
    </row>
    <row r="85" spans="1:4" x14ac:dyDescent="0.35">
      <c r="A85" s="87" t="s">
        <v>32</v>
      </c>
      <c r="B85" s="87" t="s">
        <v>38</v>
      </c>
      <c r="C85" s="87" t="s">
        <v>16</v>
      </c>
      <c r="D85" s="87">
        <v>341</v>
      </c>
    </row>
    <row r="86" spans="1:4" x14ac:dyDescent="0.35">
      <c r="A86" s="87" t="s">
        <v>32</v>
      </c>
      <c r="B86" s="87" t="s">
        <v>38</v>
      </c>
      <c r="C86" s="87" t="s">
        <v>11</v>
      </c>
      <c r="D86" s="87">
        <v>51</v>
      </c>
    </row>
    <row r="87" spans="1:4" x14ac:dyDescent="0.35">
      <c r="A87" s="87" t="s">
        <v>32</v>
      </c>
      <c r="B87" s="87" t="s">
        <v>38</v>
      </c>
      <c r="C87" s="87" t="s">
        <v>17</v>
      </c>
      <c r="D87" s="87">
        <v>609</v>
      </c>
    </row>
    <row r="88" spans="1:4" x14ac:dyDescent="0.35">
      <c r="A88" s="87" t="s">
        <v>32</v>
      </c>
      <c r="B88" s="87" t="s">
        <v>38</v>
      </c>
      <c r="C88" s="87" t="s">
        <v>22</v>
      </c>
      <c r="D88" s="87">
        <v>107</v>
      </c>
    </row>
    <row r="89" spans="1:4" x14ac:dyDescent="0.35">
      <c r="A89" s="87" t="s">
        <v>32</v>
      </c>
      <c r="B89" s="87" t="s">
        <v>38</v>
      </c>
      <c r="C89" s="87" t="s">
        <v>13</v>
      </c>
      <c r="D89" s="87">
        <v>2</v>
      </c>
    </row>
    <row r="90" spans="1:4" x14ac:dyDescent="0.35">
      <c r="A90" s="87" t="s">
        <v>32</v>
      </c>
      <c r="B90" s="87" t="s">
        <v>38</v>
      </c>
      <c r="C90" s="87" t="s">
        <v>19</v>
      </c>
      <c r="D90" s="87">
        <v>1</v>
      </c>
    </row>
    <row r="91" spans="1:4" x14ac:dyDescent="0.35">
      <c r="A91" s="87" t="s">
        <v>32</v>
      </c>
      <c r="B91" s="87" t="s">
        <v>38</v>
      </c>
      <c r="C91" s="87" t="s">
        <v>18</v>
      </c>
      <c r="D91" s="87">
        <v>43</v>
      </c>
    </row>
    <row r="92" spans="1:4" x14ac:dyDescent="0.35">
      <c r="A92" s="87" t="s">
        <v>32</v>
      </c>
      <c r="B92" s="87" t="s">
        <v>38</v>
      </c>
      <c r="C92" s="87" t="s">
        <v>20</v>
      </c>
      <c r="D92" s="87">
        <v>119</v>
      </c>
    </row>
    <row r="93" spans="1:4" x14ac:dyDescent="0.35">
      <c r="A93" s="87" t="s">
        <v>32</v>
      </c>
      <c r="B93" s="87" t="s">
        <v>38</v>
      </c>
      <c r="C93" s="87" t="s">
        <v>15</v>
      </c>
      <c r="D93" s="87">
        <v>1</v>
      </c>
    </row>
    <row r="94" spans="1:4" x14ac:dyDescent="0.35">
      <c r="A94" s="87" t="s">
        <v>33</v>
      </c>
      <c r="B94" s="87" t="s">
        <v>0</v>
      </c>
      <c r="C94" s="87" t="s">
        <v>14</v>
      </c>
      <c r="D94" s="87">
        <v>9</v>
      </c>
    </row>
    <row r="95" spans="1:4" x14ac:dyDescent="0.35">
      <c r="A95" s="87" t="s">
        <v>33</v>
      </c>
      <c r="B95" s="87" t="s">
        <v>0</v>
      </c>
      <c r="C95" s="87" t="s">
        <v>21</v>
      </c>
      <c r="D95" s="87">
        <v>1</v>
      </c>
    </row>
    <row r="96" spans="1:4" x14ac:dyDescent="0.35">
      <c r="A96" s="87" t="s">
        <v>33</v>
      </c>
      <c r="B96" s="87" t="s">
        <v>0</v>
      </c>
      <c r="C96" s="87" t="s">
        <v>10</v>
      </c>
      <c r="D96" s="87">
        <v>1</v>
      </c>
    </row>
    <row r="97" spans="1:4" x14ac:dyDescent="0.35">
      <c r="A97" s="87" t="s">
        <v>33</v>
      </c>
      <c r="B97" s="87" t="s">
        <v>0</v>
      </c>
      <c r="C97" s="87" t="s">
        <v>16</v>
      </c>
      <c r="D97" s="87">
        <v>9</v>
      </c>
    </row>
    <row r="98" spans="1:4" x14ac:dyDescent="0.35">
      <c r="A98" s="87" t="s">
        <v>33</v>
      </c>
      <c r="B98" s="87" t="s">
        <v>0</v>
      </c>
      <c r="C98" s="87" t="s">
        <v>11</v>
      </c>
      <c r="D98" s="87">
        <v>4</v>
      </c>
    </row>
    <row r="99" spans="1:4" x14ac:dyDescent="0.35">
      <c r="A99" s="87" t="s">
        <v>33</v>
      </c>
      <c r="B99" s="87" t="s">
        <v>0</v>
      </c>
      <c r="C99" s="87" t="s">
        <v>17</v>
      </c>
      <c r="D99" s="87">
        <v>7</v>
      </c>
    </row>
    <row r="100" spans="1:4" x14ac:dyDescent="0.35">
      <c r="A100" s="87" t="s">
        <v>33</v>
      </c>
      <c r="B100" s="87" t="s">
        <v>0</v>
      </c>
      <c r="C100" s="87" t="s">
        <v>22</v>
      </c>
      <c r="D100" s="87">
        <v>14</v>
      </c>
    </row>
    <row r="101" spans="1:4" x14ac:dyDescent="0.35">
      <c r="A101" s="87" t="s">
        <v>33</v>
      </c>
      <c r="B101" s="87" t="s">
        <v>0</v>
      </c>
      <c r="C101" s="87" t="s">
        <v>13</v>
      </c>
      <c r="D101" s="87">
        <v>1</v>
      </c>
    </row>
    <row r="102" spans="1:4" x14ac:dyDescent="0.35">
      <c r="A102" s="87" t="s">
        <v>33</v>
      </c>
      <c r="B102" s="87" t="s">
        <v>0</v>
      </c>
      <c r="C102" s="87" t="s">
        <v>19</v>
      </c>
      <c r="D102" s="87">
        <v>5</v>
      </c>
    </row>
    <row r="103" spans="1:4" x14ac:dyDescent="0.35">
      <c r="A103" s="87" t="s">
        <v>33</v>
      </c>
      <c r="B103" s="87" t="s">
        <v>0</v>
      </c>
      <c r="C103" s="87" t="s">
        <v>18</v>
      </c>
      <c r="D103" s="87">
        <v>4</v>
      </c>
    </row>
    <row r="104" spans="1:4" x14ac:dyDescent="0.35">
      <c r="A104" s="87" t="s">
        <v>33</v>
      </c>
      <c r="B104" s="87" t="s">
        <v>0</v>
      </c>
      <c r="C104" s="87" t="s">
        <v>20</v>
      </c>
      <c r="D104" s="87">
        <v>22</v>
      </c>
    </row>
    <row r="105" spans="1:4" x14ac:dyDescent="0.35">
      <c r="A105" s="87" t="s">
        <v>33</v>
      </c>
      <c r="B105" s="87" t="s">
        <v>0</v>
      </c>
      <c r="C105" s="87" t="s">
        <v>15</v>
      </c>
      <c r="D105" s="87">
        <v>36</v>
      </c>
    </row>
    <row r="106" spans="1:4" x14ac:dyDescent="0.35">
      <c r="A106" s="87" t="s">
        <v>33</v>
      </c>
      <c r="B106" s="87" t="s">
        <v>91</v>
      </c>
      <c r="C106" s="87" t="s">
        <v>14</v>
      </c>
      <c r="D106" s="87">
        <v>46</v>
      </c>
    </row>
    <row r="107" spans="1:4" x14ac:dyDescent="0.35">
      <c r="A107" s="87" t="s">
        <v>33</v>
      </c>
      <c r="B107" s="87" t="s">
        <v>91</v>
      </c>
      <c r="C107" s="87" t="s">
        <v>21</v>
      </c>
      <c r="D107" s="87">
        <v>9</v>
      </c>
    </row>
    <row r="108" spans="1:4" x14ac:dyDescent="0.35">
      <c r="A108" s="87" t="s">
        <v>33</v>
      </c>
      <c r="B108" s="87" t="s">
        <v>91</v>
      </c>
      <c r="C108" s="87" t="s">
        <v>10</v>
      </c>
      <c r="D108" s="87">
        <v>27</v>
      </c>
    </row>
    <row r="109" spans="1:4" x14ac:dyDescent="0.35">
      <c r="A109" s="87" t="s">
        <v>33</v>
      </c>
      <c r="B109" s="87" t="s">
        <v>91</v>
      </c>
      <c r="C109" s="87" t="s">
        <v>16</v>
      </c>
      <c r="D109" s="87">
        <v>20</v>
      </c>
    </row>
    <row r="110" spans="1:4" x14ac:dyDescent="0.35">
      <c r="A110" s="87" t="s">
        <v>33</v>
      </c>
      <c r="B110" s="87" t="s">
        <v>91</v>
      </c>
      <c r="C110" s="87" t="s">
        <v>11</v>
      </c>
      <c r="D110" s="87">
        <v>40</v>
      </c>
    </row>
    <row r="111" spans="1:4" x14ac:dyDescent="0.35">
      <c r="A111" s="87" t="s">
        <v>33</v>
      </c>
      <c r="B111" s="87" t="s">
        <v>91</v>
      </c>
      <c r="C111" s="87" t="s">
        <v>17</v>
      </c>
      <c r="D111" s="87">
        <v>83</v>
      </c>
    </row>
    <row r="112" spans="1:4" x14ac:dyDescent="0.35">
      <c r="A112" s="87" t="s">
        <v>33</v>
      </c>
      <c r="B112" s="87" t="s">
        <v>91</v>
      </c>
      <c r="C112" s="87" t="s">
        <v>22</v>
      </c>
      <c r="D112" s="87">
        <v>834</v>
      </c>
    </row>
    <row r="113" spans="1:4" x14ac:dyDescent="0.35">
      <c r="A113" s="87" t="s">
        <v>33</v>
      </c>
      <c r="B113" s="87" t="s">
        <v>91</v>
      </c>
      <c r="C113" s="87" t="s">
        <v>13</v>
      </c>
      <c r="D113" s="87">
        <v>20</v>
      </c>
    </row>
    <row r="114" spans="1:4" x14ac:dyDescent="0.35">
      <c r="A114" s="87" t="s">
        <v>33</v>
      </c>
      <c r="B114" s="87" t="s">
        <v>91</v>
      </c>
      <c r="C114" s="87" t="s">
        <v>19</v>
      </c>
      <c r="D114" s="87">
        <v>23</v>
      </c>
    </row>
    <row r="115" spans="1:4" x14ac:dyDescent="0.35">
      <c r="A115" s="87" t="s">
        <v>33</v>
      </c>
      <c r="B115" s="87" t="s">
        <v>91</v>
      </c>
      <c r="C115" s="87" t="s">
        <v>18</v>
      </c>
      <c r="D115" s="87">
        <v>4</v>
      </c>
    </row>
    <row r="116" spans="1:4" x14ac:dyDescent="0.35">
      <c r="A116" s="87" t="s">
        <v>33</v>
      </c>
      <c r="B116" s="87" t="s">
        <v>91</v>
      </c>
      <c r="C116" s="87" t="s">
        <v>20</v>
      </c>
      <c r="D116" s="87">
        <v>365</v>
      </c>
    </row>
    <row r="117" spans="1:4" x14ac:dyDescent="0.35">
      <c r="A117" s="87" t="s">
        <v>33</v>
      </c>
      <c r="B117" s="87" t="s">
        <v>91</v>
      </c>
      <c r="C117" s="87" t="s">
        <v>15</v>
      </c>
      <c r="D117" s="87">
        <v>29</v>
      </c>
    </row>
    <row r="118" spans="1:4" x14ac:dyDescent="0.35">
      <c r="A118" s="87" t="s">
        <v>33</v>
      </c>
      <c r="B118" s="87" t="s">
        <v>39</v>
      </c>
      <c r="C118" s="87" t="s">
        <v>14</v>
      </c>
      <c r="D118" s="87">
        <v>103</v>
      </c>
    </row>
    <row r="119" spans="1:4" x14ac:dyDescent="0.35">
      <c r="A119" s="87" t="s">
        <v>33</v>
      </c>
      <c r="B119" s="87" t="s">
        <v>39</v>
      </c>
      <c r="C119" s="87" t="s">
        <v>21</v>
      </c>
      <c r="D119" s="87">
        <v>6</v>
      </c>
    </row>
    <row r="120" spans="1:4" x14ac:dyDescent="0.35">
      <c r="A120" s="87" t="s">
        <v>33</v>
      </c>
      <c r="B120" s="87" t="s">
        <v>39</v>
      </c>
      <c r="C120" s="87" t="s">
        <v>10</v>
      </c>
      <c r="D120" s="87">
        <v>13</v>
      </c>
    </row>
    <row r="121" spans="1:4" x14ac:dyDescent="0.35">
      <c r="A121" s="87" t="s">
        <v>33</v>
      </c>
      <c r="B121" s="87" t="s">
        <v>39</v>
      </c>
      <c r="C121" s="87" t="s">
        <v>16</v>
      </c>
      <c r="D121" s="87">
        <v>42</v>
      </c>
    </row>
    <row r="122" spans="1:4" x14ac:dyDescent="0.35">
      <c r="A122" s="87" t="s">
        <v>33</v>
      </c>
      <c r="B122" s="87" t="s">
        <v>39</v>
      </c>
      <c r="C122" s="87" t="s">
        <v>11</v>
      </c>
      <c r="D122" s="87">
        <v>10</v>
      </c>
    </row>
    <row r="123" spans="1:4" x14ac:dyDescent="0.35">
      <c r="A123" s="87" t="s">
        <v>33</v>
      </c>
      <c r="B123" s="87" t="s">
        <v>39</v>
      </c>
      <c r="C123" s="87" t="s">
        <v>17</v>
      </c>
      <c r="D123" s="87">
        <v>81</v>
      </c>
    </row>
    <row r="124" spans="1:4" x14ac:dyDescent="0.35">
      <c r="A124" s="87" t="s">
        <v>33</v>
      </c>
      <c r="B124" s="87" t="s">
        <v>39</v>
      </c>
      <c r="C124" s="87" t="s">
        <v>22</v>
      </c>
      <c r="D124" s="87">
        <v>230</v>
      </c>
    </row>
    <row r="125" spans="1:4" x14ac:dyDescent="0.35">
      <c r="A125" s="87" t="s">
        <v>33</v>
      </c>
      <c r="B125" s="87" t="s">
        <v>39</v>
      </c>
      <c r="C125" s="87" t="s">
        <v>13</v>
      </c>
      <c r="D125" s="87">
        <v>9</v>
      </c>
    </row>
    <row r="126" spans="1:4" x14ac:dyDescent="0.35">
      <c r="A126" s="87" t="s">
        <v>33</v>
      </c>
      <c r="B126" s="87" t="s">
        <v>39</v>
      </c>
      <c r="C126" s="87" t="s">
        <v>18</v>
      </c>
      <c r="D126" s="87">
        <v>280</v>
      </c>
    </row>
    <row r="127" spans="1:4" x14ac:dyDescent="0.35">
      <c r="A127" s="87" t="s">
        <v>33</v>
      </c>
      <c r="B127" s="87" t="s">
        <v>39</v>
      </c>
      <c r="C127" s="87" t="s">
        <v>20</v>
      </c>
      <c r="D127" s="87">
        <v>29</v>
      </c>
    </row>
    <row r="128" spans="1:4" x14ac:dyDescent="0.35">
      <c r="A128" s="87" t="s">
        <v>33</v>
      </c>
      <c r="B128" s="87" t="s">
        <v>39</v>
      </c>
      <c r="C128" s="87" t="s">
        <v>15</v>
      </c>
      <c r="D128" s="87">
        <v>241</v>
      </c>
    </row>
    <row r="129" spans="1:4" x14ac:dyDescent="0.35">
      <c r="A129" s="87" t="s">
        <v>33</v>
      </c>
      <c r="B129" s="87" t="s">
        <v>38</v>
      </c>
      <c r="C129" s="87" t="s">
        <v>21</v>
      </c>
      <c r="D129" s="87">
        <v>19</v>
      </c>
    </row>
    <row r="130" spans="1:4" x14ac:dyDescent="0.35">
      <c r="A130" s="87" t="s">
        <v>33</v>
      </c>
      <c r="B130" s="87" t="s">
        <v>38</v>
      </c>
      <c r="C130" s="87" t="s">
        <v>10</v>
      </c>
      <c r="D130" s="87">
        <v>31</v>
      </c>
    </row>
    <row r="131" spans="1:4" x14ac:dyDescent="0.35">
      <c r="A131" s="87" t="s">
        <v>33</v>
      </c>
      <c r="B131" s="87" t="s">
        <v>38</v>
      </c>
      <c r="C131" s="87" t="s">
        <v>16</v>
      </c>
      <c r="D131" s="87">
        <v>170</v>
      </c>
    </row>
    <row r="132" spans="1:4" x14ac:dyDescent="0.35">
      <c r="A132" s="87" t="s">
        <v>33</v>
      </c>
      <c r="B132" s="87" t="s">
        <v>38</v>
      </c>
      <c r="C132" s="87" t="s">
        <v>11</v>
      </c>
      <c r="D132" s="87">
        <v>55</v>
      </c>
    </row>
    <row r="133" spans="1:4" x14ac:dyDescent="0.35">
      <c r="A133" s="87" t="s">
        <v>33</v>
      </c>
      <c r="B133" s="87" t="s">
        <v>38</v>
      </c>
      <c r="C133" s="87" t="s">
        <v>17</v>
      </c>
      <c r="D133" s="87">
        <v>624</v>
      </c>
    </row>
    <row r="134" spans="1:4" x14ac:dyDescent="0.35">
      <c r="A134" s="87" t="s">
        <v>33</v>
      </c>
      <c r="B134" s="87" t="s">
        <v>38</v>
      </c>
      <c r="C134" s="87" t="s">
        <v>22</v>
      </c>
      <c r="D134" s="87">
        <v>79</v>
      </c>
    </row>
    <row r="135" spans="1:4" x14ac:dyDescent="0.35">
      <c r="A135" s="87" t="s">
        <v>33</v>
      </c>
      <c r="B135" s="87" t="s">
        <v>38</v>
      </c>
      <c r="C135" s="87" t="s">
        <v>13</v>
      </c>
      <c r="D135" s="87">
        <v>5</v>
      </c>
    </row>
    <row r="136" spans="1:4" x14ac:dyDescent="0.35">
      <c r="A136" s="87" t="s">
        <v>33</v>
      </c>
      <c r="B136" s="87" t="s">
        <v>38</v>
      </c>
      <c r="C136" s="87" t="s">
        <v>19</v>
      </c>
      <c r="D136" s="87">
        <v>5</v>
      </c>
    </row>
    <row r="137" spans="1:4" x14ac:dyDescent="0.35">
      <c r="A137" s="87" t="s">
        <v>33</v>
      </c>
      <c r="B137" s="87" t="s">
        <v>38</v>
      </c>
      <c r="C137" s="87" t="s">
        <v>18</v>
      </c>
      <c r="D137" s="87">
        <v>68</v>
      </c>
    </row>
    <row r="138" spans="1:4" x14ac:dyDescent="0.35">
      <c r="A138" s="87" t="s">
        <v>33</v>
      </c>
      <c r="B138" s="87" t="s">
        <v>38</v>
      </c>
      <c r="C138" s="87" t="s">
        <v>20</v>
      </c>
      <c r="D138" s="87">
        <v>119</v>
      </c>
    </row>
    <row r="139" spans="1:4" x14ac:dyDescent="0.35">
      <c r="A139" s="87" t="s">
        <v>33</v>
      </c>
      <c r="B139" s="87" t="s">
        <v>38</v>
      </c>
      <c r="C139" s="87" t="s">
        <v>15</v>
      </c>
      <c r="D139" s="87">
        <v>15</v>
      </c>
    </row>
    <row r="140" spans="1:4" x14ac:dyDescent="0.35">
      <c r="A140" s="87" t="s">
        <v>34</v>
      </c>
      <c r="B140" s="87" t="s">
        <v>0</v>
      </c>
      <c r="C140" s="87" t="s">
        <v>14</v>
      </c>
      <c r="D140" s="87">
        <v>4</v>
      </c>
    </row>
    <row r="141" spans="1:4" x14ac:dyDescent="0.35">
      <c r="A141" s="87" t="s">
        <v>34</v>
      </c>
      <c r="B141" s="87" t="s">
        <v>0</v>
      </c>
      <c r="C141" s="87" t="s">
        <v>10</v>
      </c>
      <c r="D141" s="87">
        <v>2</v>
      </c>
    </row>
    <row r="142" spans="1:4" x14ac:dyDescent="0.35">
      <c r="A142" s="87" t="s">
        <v>34</v>
      </c>
      <c r="B142" s="87" t="s">
        <v>0</v>
      </c>
      <c r="C142" s="87" t="s">
        <v>16</v>
      </c>
      <c r="D142" s="87">
        <v>5</v>
      </c>
    </row>
    <row r="143" spans="1:4" x14ac:dyDescent="0.35">
      <c r="A143" s="87" t="s">
        <v>34</v>
      </c>
      <c r="B143" s="87" t="s">
        <v>0</v>
      </c>
      <c r="C143" s="87" t="s">
        <v>11</v>
      </c>
      <c r="D143" s="87">
        <v>4</v>
      </c>
    </row>
    <row r="144" spans="1:4" x14ac:dyDescent="0.35">
      <c r="A144" s="87" t="s">
        <v>34</v>
      </c>
      <c r="B144" s="87" t="s">
        <v>0</v>
      </c>
      <c r="C144" s="87" t="s">
        <v>17</v>
      </c>
      <c r="D144" s="87">
        <v>9</v>
      </c>
    </row>
    <row r="145" spans="1:4" x14ac:dyDescent="0.35">
      <c r="A145" s="87" t="s">
        <v>34</v>
      </c>
      <c r="B145" s="87" t="s">
        <v>0</v>
      </c>
      <c r="C145" s="87" t="s">
        <v>22</v>
      </c>
      <c r="D145" s="87">
        <v>24</v>
      </c>
    </row>
    <row r="146" spans="1:4" x14ac:dyDescent="0.35">
      <c r="A146" s="87" t="s">
        <v>34</v>
      </c>
      <c r="B146" s="87" t="s">
        <v>0</v>
      </c>
      <c r="C146" s="87" t="s">
        <v>13</v>
      </c>
      <c r="D146" s="87">
        <v>6</v>
      </c>
    </row>
    <row r="147" spans="1:4" x14ac:dyDescent="0.35">
      <c r="A147" s="87" t="s">
        <v>34</v>
      </c>
      <c r="B147" s="87" t="s">
        <v>0</v>
      </c>
      <c r="C147" s="87" t="s">
        <v>19</v>
      </c>
      <c r="D147" s="87">
        <v>4</v>
      </c>
    </row>
    <row r="148" spans="1:4" x14ac:dyDescent="0.35">
      <c r="A148" s="87" t="s">
        <v>34</v>
      </c>
      <c r="B148" s="87" t="s">
        <v>0</v>
      </c>
      <c r="C148" s="87" t="s">
        <v>18</v>
      </c>
      <c r="D148" s="87">
        <v>41</v>
      </c>
    </row>
    <row r="149" spans="1:4" x14ac:dyDescent="0.35">
      <c r="A149" s="87" t="s">
        <v>34</v>
      </c>
      <c r="B149" s="87" t="s">
        <v>0</v>
      </c>
      <c r="C149" s="87" t="s">
        <v>12</v>
      </c>
      <c r="D149" s="87">
        <v>1</v>
      </c>
    </row>
    <row r="150" spans="1:4" x14ac:dyDescent="0.35">
      <c r="A150" s="87" t="s">
        <v>34</v>
      </c>
      <c r="B150" s="87" t="s">
        <v>0</v>
      </c>
      <c r="C150" s="87" t="s">
        <v>20</v>
      </c>
      <c r="D150" s="87">
        <v>37</v>
      </c>
    </row>
    <row r="151" spans="1:4" x14ac:dyDescent="0.35">
      <c r="A151" s="87" t="s">
        <v>34</v>
      </c>
      <c r="B151" s="87" t="s">
        <v>0</v>
      </c>
      <c r="C151" s="87" t="s">
        <v>15</v>
      </c>
      <c r="D151" s="87">
        <v>30</v>
      </c>
    </row>
    <row r="152" spans="1:4" x14ac:dyDescent="0.35">
      <c r="A152" s="87" t="s">
        <v>34</v>
      </c>
      <c r="B152" s="87" t="s">
        <v>91</v>
      </c>
      <c r="C152" s="87" t="s">
        <v>14</v>
      </c>
      <c r="D152" s="87">
        <v>23</v>
      </c>
    </row>
    <row r="153" spans="1:4" x14ac:dyDescent="0.35">
      <c r="A153" s="87" t="s">
        <v>34</v>
      </c>
      <c r="B153" s="87" t="s">
        <v>91</v>
      </c>
      <c r="C153" s="87" t="s">
        <v>21</v>
      </c>
      <c r="D153" s="87">
        <v>4</v>
      </c>
    </row>
    <row r="154" spans="1:4" x14ac:dyDescent="0.35">
      <c r="A154" s="87" t="s">
        <v>34</v>
      </c>
      <c r="B154" s="87" t="s">
        <v>91</v>
      </c>
      <c r="C154" s="87" t="s">
        <v>10</v>
      </c>
      <c r="D154" s="87">
        <v>30</v>
      </c>
    </row>
    <row r="155" spans="1:4" x14ac:dyDescent="0.35">
      <c r="A155" s="87" t="s">
        <v>34</v>
      </c>
      <c r="B155" s="87" t="s">
        <v>91</v>
      </c>
      <c r="C155" s="87" t="s">
        <v>16</v>
      </c>
      <c r="D155" s="87">
        <v>24</v>
      </c>
    </row>
    <row r="156" spans="1:4" x14ac:dyDescent="0.35">
      <c r="A156" s="87" t="s">
        <v>34</v>
      </c>
      <c r="B156" s="87" t="s">
        <v>91</v>
      </c>
      <c r="C156" s="87" t="s">
        <v>11</v>
      </c>
      <c r="D156" s="87">
        <v>34</v>
      </c>
    </row>
    <row r="157" spans="1:4" x14ac:dyDescent="0.35">
      <c r="A157" s="87" t="s">
        <v>34</v>
      </c>
      <c r="B157" s="87" t="s">
        <v>91</v>
      </c>
      <c r="C157" s="87" t="s">
        <v>17</v>
      </c>
      <c r="D157" s="87">
        <v>98</v>
      </c>
    </row>
    <row r="158" spans="1:4" x14ac:dyDescent="0.35">
      <c r="A158" s="87" t="s">
        <v>34</v>
      </c>
      <c r="B158" s="87" t="s">
        <v>91</v>
      </c>
      <c r="C158" s="87" t="s">
        <v>22</v>
      </c>
      <c r="D158" s="87">
        <v>828</v>
      </c>
    </row>
    <row r="159" spans="1:4" x14ac:dyDescent="0.35">
      <c r="A159" s="87" t="s">
        <v>34</v>
      </c>
      <c r="B159" s="87" t="s">
        <v>91</v>
      </c>
      <c r="C159" s="87" t="s">
        <v>13</v>
      </c>
      <c r="D159" s="87">
        <v>17</v>
      </c>
    </row>
    <row r="160" spans="1:4" x14ac:dyDescent="0.35">
      <c r="A160" s="87" t="s">
        <v>34</v>
      </c>
      <c r="B160" s="87" t="s">
        <v>91</v>
      </c>
      <c r="C160" s="87" t="s">
        <v>19</v>
      </c>
      <c r="D160" s="87">
        <v>9</v>
      </c>
    </row>
    <row r="161" spans="1:4" x14ac:dyDescent="0.35">
      <c r="A161" s="87" t="s">
        <v>34</v>
      </c>
      <c r="B161" s="87" t="s">
        <v>91</v>
      </c>
      <c r="C161" s="87" t="s">
        <v>18</v>
      </c>
      <c r="D161" s="87">
        <v>5</v>
      </c>
    </row>
    <row r="162" spans="1:4" x14ac:dyDescent="0.35">
      <c r="A162" s="87" t="s">
        <v>34</v>
      </c>
      <c r="B162" s="87" t="s">
        <v>91</v>
      </c>
      <c r="C162" s="87" t="s">
        <v>20</v>
      </c>
      <c r="D162" s="87">
        <v>492</v>
      </c>
    </row>
    <row r="163" spans="1:4" x14ac:dyDescent="0.35">
      <c r="A163" s="87" t="s">
        <v>34</v>
      </c>
      <c r="B163" s="87" t="s">
        <v>91</v>
      </c>
      <c r="C163" s="87" t="s">
        <v>15</v>
      </c>
      <c r="D163" s="87">
        <v>5</v>
      </c>
    </row>
    <row r="164" spans="1:4" x14ac:dyDescent="0.35">
      <c r="A164" s="87" t="s">
        <v>34</v>
      </c>
      <c r="B164" s="87" t="s">
        <v>39</v>
      </c>
      <c r="C164" s="87" t="s">
        <v>14</v>
      </c>
      <c r="D164" s="87">
        <v>62</v>
      </c>
    </row>
    <row r="165" spans="1:4" x14ac:dyDescent="0.35">
      <c r="A165" s="87" t="s">
        <v>34</v>
      </c>
      <c r="B165" s="87" t="s">
        <v>39</v>
      </c>
      <c r="C165" s="87" t="s">
        <v>21</v>
      </c>
      <c r="D165" s="87">
        <v>4</v>
      </c>
    </row>
    <row r="166" spans="1:4" x14ac:dyDescent="0.35">
      <c r="A166" s="87" t="s">
        <v>34</v>
      </c>
      <c r="B166" s="87" t="s">
        <v>39</v>
      </c>
      <c r="C166" s="87" t="s">
        <v>10</v>
      </c>
      <c r="D166" s="87">
        <v>10</v>
      </c>
    </row>
    <row r="167" spans="1:4" x14ac:dyDescent="0.35">
      <c r="A167" s="87" t="s">
        <v>34</v>
      </c>
      <c r="B167" s="87" t="s">
        <v>39</v>
      </c>
      <c r="C167" s="87" t="s">
        <v>16</v>
      </c>
      <c r="D167" s="87">
        <v>23</v>
      </c>
    </row>
    <row r="168" spans="1:4" x14ac:dyDescent="0.35">
      <c r="A168" s="87" t="s">
        <v>34</v>
      </c>
      <c r="B168" s="87" t="s">
        <v>39</v>
      </c>
      <c r="C168" s="87" t="s">
        <v>11</v>
      </c>
      <c r="D168" s="87">
        <v>8</v>
      </c>
    </row>
    <row r="169" spans="1:4" x14ac:dyDescent="0.35">
      <c r="A169" s="87" t="s">
        <v>34</v>
      </c>
      <c r="B169" s="87" t="s">
        <v>39</v>
      </c>
      <c r="C169" s="87" t="s">
        <v>17</v>
      </c>
      <c r="D169" s="87">
        <v>109</v>
      </c>
    </row>
    <row r="170" spans="1:4" x14ac:dyDescent="0.35">
      <c r="A170" s="87" t="s">
        <v>34</v>
      </c>
      <c r="B170" s="87" t="s">
        <v>39</v>
      </c>
      <c r="C170" s="87" t="s">
        <v>22</v>
      </c>
      <c r="D170" s="87">
        <v>324</v>
      </c>
    </row>
    <row r="171" spans="1:4" x14ac:dyDescent="0.35">
      <c r="A171" s="87" t="s">
        <v>34</v>
      </c>
      <c r="B171" s="87" t="s">
        <v>39</v>
      </c>
      <c r="C171" s="87" t="s">
        <v>13</v>
      </c>
      <c r="D171" s="87">
        <v>10</v>
      </c>
    </row>
    <row r="172" spans="1:4" x14ac:dyDescent="0.35">
      <c r="A172" s="87" t="s">
        <v>34</v>
      </c>
      <c r="B172" s="87" t="s">
        <v>39</v>
      </c>
      <c r="C172" s="87" t="s">
        <v>18</v>
      </c>
      <c r="D172" s="87">
        <v>312</v>
      </c>
    </row>
    <row r="173" spans="1:4" x14ac:dyDescent="0.35">
      <c r="A173" s="87" t="s">
        <v>34</v>
      </c>
      <c r="B173" s="87" t="s">
        <v>39</v>
      </c>
      <c r="C173" s="87" t="s">
        <v>20</v>
      </c>
      <c r="D173" s="87">
        <v>13</v>
      </c>
    </row>
    <row r="174" spans="1:4" x14ac:dyDescent="0.35">
      <c r="A174" s="87" t="s">
        <v>34</v>
      </c>
      <c r="B174" s="87" t="s">
        <v>39</v>
      </c>
      <c r="C174" s="87" t="s">
        <v>15</v>
      </c>
      <c r="D174" s="87">
        <v>154</v>
      </c>
    </row>
    <row r="175" spans="1:4" x14ac:dyDescent="0.35">
      <c r="A175" s="87" t="s">
        <v>34</v>
      </c>
      <c r="B175" s="87" t="s">
        <v>38</v>
      </c>
      <c r="C175" s="87" t="s">
        <v>14</v>
      </c>
      <c r="D175" s="87">
        <v>88</v>
      </c>
    </row>
    <row r="176" spans="1:4" x14ac:dyDescent="0.35">
      <c r="A176" s="87" t="s">
        <v>34</v>
      </c>
      <c r="B176" s="87" t="s">
        <v>38</v>
      </c>
      <c r="C176" s="87" t="s">
        <v>21</v>
      </c>
      <c r="D176" s="87">
        <v>14</v>
      </c>
    </row>
    <row r="177" spans="1:4" x14ac:dyDescent="0.35">
      <c r="A177" s="87" t="s">
        <v>34</v>
      </c>
      <c r="B177" s="87" t="s">
        <v>38</v>
      </c>
      <c r="C177" s="87" t="s">
        <v>10</v>
      </c>
      <c r="D177" s="87">
        <v>20</v>
      </c>
    </row>
    <row r="178" spans="1:4" x14ac:dyDescent="0.35">
      <c r="A178" s="87" t="s">
        <v>34</v>
      </c>
      <c r="B178" s="87" t="s">
        <v>38</v>
      </c>
      <c r="C178" s="87" t="s">
        <v>16</v>
      </c>
      <c r="D178" s="87">
        <v>104</v>
      </c>
    </row>
    <row r="179" spans="1:4" x14ac:dyDescent="0.35">
      <c r="A179" s="87" t="s">
        <v>34</v>
      </c>
      <c r="B179" s="87" t="s">
        <v>38</v>
      </c>
      <c r="C179" s="87" t="s">
        <v>11</v>
      </c>
      <c r="D179" s="87">
        <v>41</v>
      </c>
    </row>
    <row r="180" spans="1:4" x14ac:dyDescent="0.35">
      <c r="A180" s="87" t="s">
        <v>34</v>
      </c>
      <c r="B180" s="87" t="s">
        <v>38</v>
      </c>
      <c r="C180" s="87" t="s">
        <v>17</v>
      </c>
      <c r="D180" s="87">
        <v>870</v>
      </c>
    </row>
    <row r="181" spans="1:4" x14ac:dyDescent="0.35">
      <c r="A181" s="87" t="s">
        <v>34</v>
      </c>
      <c r="B181" s="87" t="s">
        <v>38</v>
      </c>
      <c r="C181" s="87" t="s">
        <v>22</v>
      </c>
      <c r="D181" s="87">
        <v>153</v>
      </c>
    </row>
    <row r="182" spans="1:4" x14ac:dyDescent="0.35">
      <c r="A182" s="87" t="s">
        <v>34</v>
      </c>
      <c r="B182" s="87" t="s">
        <v>38</v>
      </c>
      <c r="C182" s="87" t="s">
        <v>13</v>
      </c>
      <c r="D182" s="87">
        <v>5</v>
      </c>
    </row>
    <row r="183" spans="1:4" x14ac:dyDescent="0.35">
      <c r="A183" s="87" t="s">
        <v>34</v>
      </c>
      <c r="B183" s="87" t="s">
        <v>38</v>
      </c>
      <c r="C183" s="87" t="s">
        <v>19</v>
      </c>
      <c r="D183" s="87">
        <v>2</v>
      </c>
    </row>
    <row r="184" spans="1:4" x14ac:dyDescent="0.35">
      <c r="A184" s="87" t="s">
        <v>34</v>
      </c>
      <c r="B184" s="87" t="s">
        <v>38</v>
      </c>
      <c r="C184" s="87" t="s">
        <v>18</v>
      </c>
      <c r="D184" s="87">
        <v>42</v>
      </c>
    </row>
    <row r="185" spans="1:4" x14ac:dyDescent="0.35">
      <c r="A185" s="87" t="s">
        <v>34</v>
      </c>
      <c r="B185" s="87" t="s">
        <v>38</v>
      </c>
      <c r="C185" s="87" t="s">
        <v>20</v>
      </c>
      <c r="D185" s="87">
        <v>98</v>
      </c>
    </row>
    <row r="186" spans="1:4" x14ac:dyDescent="0.35">
      <c r="A186" s="87" t="s">
        <v>34</v>
      </c>
      <c r="B186" s="87" t="s">
        <v>38</v>
      </c>
      <c r="C186" s="87" t="s">
        <v>15</v>
      </c>
      <c r="D186" s="87">
        <v>26</v>
      </c>
    </row>
    <row r="187" spans="1:4" x14ac:dyDescent="0.35">
      <c r="A187" s="87" t="s">
        <v>35</v>
      </c>
      <c r="B187" s="87" t="s">
        <v>0</v>
      </c>
      <c r="C187" s="87" t="s">
        <v>14</v>
      </c>
      <c r="D187" s="87">
        <v>2</v>
      </c>
    </row>
    <row r="188" spans="1:4" x14ac:dyDescent="0.35">
      <c r="A188" s="87" t="s">
        <v>35</v>
      </c>
      <c r="B188" s="87" t="s">
        <v>0</v>
      </c>
      <c r="C188" s="87" t="s">
        <v>21</v>
      </c>
      <c r="D188" s="87">
        <v>1</v>
      </c>
    </row>
    <row r="189" spans="1:4" x14ac:dyDescent="0.35">
      <c r="A189" s="87" t="s">
        <v>35</v>
      </c>
      <c r="B189" s="87" t="s">
        <v>0</v>
      </c>
      <c r="C189" s="87" t="s">
        <v>23</v>
      </c>
      <c r="D189" s="87">
        <v>2</v>
      </c>
    </row>
    <row r="190" spans="1:4" x14ac:dyDescent="0.35">
      <c r="A190" s="87" t="s">
        <v>35</v>
      </c>
      <c r="B190" s="87" t="s">
        <v>0</v>
      </c>
      <c r="C190" s="87" t="s">
        <v>16</v>
      </c>
      <c r="D190" s="87">
        <v>4</v>
      </c>
    </row>
    <row r="191" spans="1:4" x14ac:dyDescent="0.35">
      <c r="A191" s="87" t="s">
        <v>35</v>
      </c>
      <c r="B191" s="87" t="s">
        <v>0</v>
      </c>
      <c r="C191" s="87" t="s">
        <v>11</v>
      </c>
      <c r="D191" s="87">
        <v>4</v>
      </c>
    </row>
    <row r="192" spans="1:4" x14ac:dyDescent="0.35">
      <c r="A192" s="87" t="s">
        <v>35</v>
      </c>
      <c r="B192" s="87" t="s">
        <v>0</v>
      </c>
      <c r="C192" s="87" t="s">
        <v>17</v>
      </c>
      <c r="D192" s="87">
        <v>24</v>
      </c>
    </row>
    <row r="193" spans="1:4" x14ac:dyDescent="0.35">
      <c r="A193" s="87" t="s">
        <v>35</v>
      </c>
      <c r="B193" s="87" t="s">
        <v>0</v>
      </c>
      <c r="C193" s="87" t="s">
        <v>22</v>
      </c>
      <c r="D193" s="87">
        <v>50</v>
      </c>
    </row>
    <row r="194" spans="1:4" x14ac:dyDescent="0.35">
      <c r="A194" s="87" t="s">
        <v>35</v>
      </c>
      <c r="B194" s="87" t="s">
        <v>0</v>
      </c>
      <c r="C194" s="87" t="s">
        <v>19</v>
      </c>
      <c r="D194" s="87">
        <v>4</v>
      </c>
    </row>
    <row r="195" spans="1:4" x14ac:dyDescent="0.35">
      <c r="A195" s="87" t="s">
        <v>35</v>
      </c>
      <c r="B195" s="87" t="s">
        <v>0</v>
      </c>
      <c r="C195" s="87" t="s">
        <v>18</v>
      </c>
      <c r="D195" s="87">
        <v>10</v>
      </c>
    </row>
    <row r="196" spans="1:4" x14ac:dyDescent="0.35">
      <c r="A196" s="87" t="s">
        <v>35</v>
      </c>
      <c r="B196" s="87" t="s">
        <v>0</v>
      </c>
      <c r="C196" s="87" t="s">
        <v>20</v>
      </c>
      <c r="D196" s="87">
        <v>39</v>
      </c>
    </row>
    <row r="197" spans="1:4" x14ac:dyDescent="0.35">
      <c r="A197" s="87" t="s">
        <v>35</v>
      </c>
      <c r="B197" s="87" t="s">
        <v>0</v>
      </c>
      <c r="C197" s="87" t="s">
        <v>15</v>
      </c>
      <c r="D197" s="87">
        <v>55</v>
      </c>
    </row>
    <row r="198" spans="1:4" x14ac:dyDescent="0.35">
      <c r="A198" s="87" t="s">
        <v>35</v>
      </c>
      <c r="B198" s="87" t="s">
        <v>91</v>
      </c>
      <c r="C198" s="87" t="s">
        <v>14</v>
      </c>
      <c r="D198" s="87">
        <v>41</v>
      </c>
    </row>
    <row r="199" spans="1:4" x14ac:dyDescent="0.35">
      <c r="A199" s="87" t="s">
        <v>35</v>
      </c>
      <c r="B199" s="87" t="s">
        <v>91</v>
      </c>
      <c r="C199" s="87" t="s">
        <v>21</v>
      </c>
      <c r="D199" s="87">
        <v>4</v>
      </c>
    </row>
    <row r="200" spans="1:4" x14ac:dyDescent="0.35">
      <c r="A200" s="87" t="s">
        <v>35</v>
      </c>
      <c r="B200" s="87" t="s">
        <v>91</v>
      </c>
      <c r="C200" s="87" t="s">
        <v>23</v>
      </c>
      <c r="D200" s="87">
        <v>46</v>
      </c>
    </row>
    <row r="201" spans="1:4" x14ac:dyDescent="0.35">
      <c r="A201" s="87" t="s">
        <v>35</v>
      </c>
      <c r="B201" s="87" t="s">
        <v>91</v>
      </c>
      <c r="C201" s="87" t="s">
        <v>16</v>
      </c>
      <c r="D201" s="87">
        <v>30</v>
      </c>
    </row>
    <row r="202" spans="1:4" x14ac:dyDescent="0.35">
      <c r="A202" s="87" t="s">
        <v>35</v>
      </c>
      <c r="B202" s="87" t="s">
        <v>91</v>
      </c>
      <c r="C202" s="87" t="s">
        <v>11</v>
      </c>
      <c r="D202" s="87">
        <v>28</v>
      </c>
    </row>
    <row r="203" spans="1:4" x14ac:dyDescent="0.35">
      <c r="A203" s="87" t="s">
        <v>35</v>
      </c>
      <c r="B203" s="87" t="s">
        <v>91</v>
      </c>
      <c r="C203" s="87" t="s">
        <v>17</v>
      </c>
      <c r="D203" s="87">
        <v>96</v>
      </c>
    </row>
    <row r="204" spans="1:4" x14ac:dyDescent="0.35">
      <c r="A204" s="87" t="s">
        <v>35</v>
      </c>
      <c r="B204" s="87" t="s">
        <v>91</v>
      </c>
      <c r="C204" s="87" t="s">
        <v>22</v>
      </c>
      <c r="D204" s="87">
        <v>709</v>
      </c>
    </row>
    <row r="205" spans="1:4" x14ac:dyDescent="0.35">
      <c r="A205" s="87" t="s">
        <v>35</v>
      </c>
      <c r="B205" s="87" t="s">
        <v>91</v>
      </c>
      <c r="C205" s="87" t="s">
        <v>19</v>
      </c>
      <c r="D205" s="87">
        <v>36</v>
      </c>
    </row>
    <row r="206" spans="1:4" x14ac:dyDescent="0.35">
      <c r="A206" s="87" t="s">
        <v>35</v>
      </c>
      <c r="B206" s="87" t="s">
        <v>91</v>
      </c>
      <c r="C206" s="87" t="s">
        <v>18</v>
      </c>
      <c r="D206" s="87">
        <v>4</v>
      </c>
    </row>
    <row r="207" spans="1:4" x14ac:dyDescent="0.35">
      <c r="A207" s="87" t="s">
        <v>35</v>
      </c>
      <c r="B207" s="87" t="s">
        <v>91</v>
      </c>
      <c r="C207" s="87" t="s">
        <v>20</v>
      </c>
      <c r="D207" s="87">
        <v>541</v>
      </c>
    </row>
    <row r="208" spans="1:4" x14ac:dyDescent="0.35">
      <c r="A208" s="87" t="s">
        <v>35</v>
      </c>
      <c r="B208" s="87" t="s">
        <v>91</v>
      </c>
      <c r="C208" s="87" t="s">
        <v>15</v>
      </c>
      <c r="D208" s="87">
        <v>36</v>
      </c>
    </row>
    <row r="209" spans="1:4" x14ac:dyDescent="0.35">
      <c r="A209" s="87" t="s">
        <v>35</v>
      </c>
      <c r="B209" s="87" t="s">
        <v>39</v>
      </c>
      <c r="C209" s="87" t="s">
        <v>14</v>
      </c>
      <c r="D209" s="87">
        <v>40</v>
      </c>
    </row>
    <row r="210" spans="1:4" x14ac:dyDescent="0.35">
      <c r="A210" s="87" t="s">
        <v>35</v>
      </c>
      <c r="B210" s="87" t="s">
        <v>39</v>
      </c>
      <c r="C210" s="87" t="s">
        <v>21</v>
      </c>
      <c r="D210" s="87">
        <v>5</v>
      </c>
    </row>
    <row r="211" spans="1:4" x14ac:dyDescent="0.35">
      <c r="A211" s="87" t="s">
        <v>35</v>
      </c>
      <c r="B211" s="87" t="s">
        <v>39</v>
      </c>
      <c r="C211" s="87" t="s">
        <v>23</v>
      </c>
      <c r="D211" s="87">
        <v>19</v>
      </c>
    </row>
    <row r="212" spans="1:4" x14ac:dyDescent="0.35">
      <c r="A212" s="87" t="s">
        <v>35</v>
      </c>
      <c r="B212" s="87" t="s">
        <v>39</v>
      </c>
      <c r="C212" s="87" t="s">
        <v>16</v>
      </c>
      <c r="D212" s="87">
        <v>28</v>
      </c>
    </row>
    <row r="213" spans="1:4" x14ac:dyDescent="0.35">
      <c r="A213" s="87" t="s">
        <v>35</v>
      </c>
      <c r="B213" s="87" t="s">
        <v>39</v>
      </c>
      <c r="C213" s="87" t="s">
        <v>11</v>
      </c>
      <c r="D213" s="87">
        <v>17</v>
      </c>
    </row>
    <row r="214" spans="1:4" x14ac:dyDescent="0.35">
      <c r="A214" s="87" t="s">
        <v>35</v>
      </c>
      <c r="B214" s="87" t="s">
        <v>39</v>
      </c>
      <c r="C214" s="87" t="s">
        <v>17</v>
      </c>
      <c r="D214" s="87">
        <v>117</v>
      </c>
    </row>
    <row r="215" spans="1:4" x14ac:dyDescent="0.35">
      <c r="A215" s="87" t="s">
        <v>35</v>
      </c>
      <c r="B215" s="87" t="s">
        <v>39</v>
      </c>
      <c r="C215" s="87" t="s">
        <v>22</v>
      </c>
      <c r="D215" s="87">
        <v>327</v>
      </c>
    </row>
    <row r="216" spans="1:4" x14ac:dyDescent="0.35">
      <c r="A216" s="87" t="s">
        <v>35</v>
      </c>
      <c r="B216" s="87" t="s">
        <v>39</v>
      </c>
      <c r="C216" s="87" t="s">
        <v>18</v>
      </c>
      <c r="D216" s="87">
        <v>339</v>
      </c>
    </row>
    <row r="217" spans="1:4" x14ac:dyDescent="0.35">
      <c r="A217" s="87" t="s">
        <v>35</v>
      </c>
      <c r="B217" s="87" t="s">
        <v>39</v>
      </c>
      <c r="C217" s="87" t="s">
        <v>20</v>
      </c>
      <c r="D217" s="87">
        <v>4</v>
      </c>
    </row>
    <row r="218" spans="1:4" x14ac:dyDescent="0.35">
      <c r="A218" s="87" t="s">
        <v>35</v>
      </c>
      <c r="B218" s="87" t="s">
        <v>39</v>
      </c>
      <c r="C218" s="87" t="s">
        <v>15</v>
      </c>
      <c r="D218" s="87">
        <v>138</v>
      </c>
    </row>
    <row r="219" spans="1:4" x14ac:dyDescent="0.35">
      <c r="A219" s="87" t="s">
        <v>35</v>
      </c>
      <c r="B219" s="87" t="s">
        <v>38</v>
      </c>
      <c r="C219" s="87" t="s">
        <v>14</v>
      </c>
      <c r="D219" s="87">
        <v>1</v>
      </c>
    </row>
    <row r="220" spans="1:4" x14ac:dyDescent="0.35">
      <c r="A220" s="87" t="s">
        <v>35</v>
      </c>
      <c r="B220" s="87" t="s">
        <v>38</v>
      </c>
      <c r="C220" s="87" t="s">
        <v>21</v>
      </c>
      <c r="D220" s="87">
        <v>17</v>
      </c>
    </row>
    <row r="221" spans="1:4" x14ac:dyDescent="0.35">
      <c r="A221" s="87" t="s">
        <v>35</v>
      </c>
      <c r="B221" s="87" t="s">
        <v>38</v>
      </c>
      <c r="C221" s="87" t="s">
        <v>23</v>
      </c>
      <c r="D221" s="87">
        <v>17</v>
      </c>
    </row>
    <row r="222" spans="1:4" x14ac:dyDescent="0.35">
      <c r="A222" s="87" t="s">
        <v>35</v>
      </c>
      <c r="B222" s="87" t="s">
        <v>38</v>
      </c>
      <c r="C222" s="87" t="s">
        <v>16</v>
      </c>
      <c r="D222" s="87">
        <v>45</v>
      </c>
    </row>
    <row r="223" spans="1:4" x14ac:dyDescent="0.35">
      <c r="A223" s="87" t="s">
        <v>35</v>
      </c>
      <c r="B223" s="87" t="s">
        <v>38</v>
      </c>
      <c r="C223" s="87" t="s">
        <v>11</v>
      </c>
      <c r="D223" s="87">
        <v>41</v>
      </c>
    </row>
    <row r="224" spans="1:4" x14ac:dyDescent="0.35">
      <c r="A224" s="87" t="s">
        <v>35</v>
      </c>
      <c r="B224" s="87" t="s">
        <v>38</v>
      </c>
      <c r="C224" s="87" t="s">
        <v>17</v>
      </c>
      <c r="D224" s="87">
        <v>948</v>
      </c>
    </row>
    <row r="225" spans="1:4" x14ac:dyDescent="0.35">
      <c r="A225" s="87" t="s">
        <v>35</v>
      </c>
      <c r="B225" s="87" t="s">
        <v>38</v>
      </c>
      <c r="C225" s="87" t="s">
        <v>22</v>
      </c>
      <c r="D225" s="87">
        <v>148</v>
      </c>
    </row>
    <row r="226" spans="1:4" x14ac:dyDescent="0.35">
      <c r="A226" s="87" t="s">
        <v>35</v>
      </c>
      <c r="B226" s="87" t="s">
        <v>38</v>
      </c>
      <c r="C226" s="87" t="s">
        <v>19</v>
      </c>
      <c r="D226" s="87">
        <v>6</v>
      </c>
    </row>
    <row r="227" spans="1:4" x14ac:dyDescent="0.35">
      <c r="A227" s="87" t="s">
        <v>35</v>
      </c>
      <c r="B227" s="87" t="s">
        <v>38</v>
      </c>
      <c r="C227" s="87" t="s">
        <v>18</v>
      </c>
      <c r="D227" s="87">
        <v>47</v>
      </c>
    </row>
    <row r="228" spans="1:4" x14ac:dyDescent="0.35">
      <c r="A228" s="87" t="s">
        <v>35</v>
      </c>
      <c r="B228" s="87" t="s">
        <v>38</v>
      </c>
      <c r="C228" s="87" t="s">
        <v>20</v>
      </c>
      <c r="D228" s="87">
        <v>115</v>
      </c>
    </row>
    <row r="229" spans="1:4" x14ac:dyDescent="0.35">
      <c r="A229" s="87" t="s">
        <v>35</v>
      </c>
      <c r="B229" s="87" t="s">
        <v>38</v>
      </c>
      <c r="C229" s="87" t="s">
        <v>15</v>
      </c>
      <c r="D229" s="87">
        <v>28</v>
      </c>
    </row>
    <row r="230" spans="1:4" x14ac:dyDescent="0.35">
      <c r="A230" s="87" t="s">
        <v>36</v>
      </c>
      <c r="B230" s="87" t="s">
        <v>0</v>
      </c>
      <c r="C230" s="87" t="s">
        <v>14</v>
      </c>
      <c r="D230" s="87">
        <v>14</v>
      </c>
    </row>
    <row r="231" spans="1:4" x14ac:dyDescent="0.35">
      <c r="A231" s="87" t="s">
        <v>36</v>
      </c>
      <c r="B231" s="87" t="s">
        <v>0</v>
      </c>
      <c r="C231" s="87" t="s">
        <v>23</v>
      </c>
      <c r="D231" s="87">
        <v>3</v>
      </c>
    </row>
    <row r="232" spans="1:4" x14ac:dyDescent="0.35">
      <c r="A232" s="87" t="s">
        <v>36</v>
      </c>
      <c r="B232" s="87" t="s">
        <v>0</v>
      </c>
      <c r="C232" s="87" t="s">
        <v>16</v>
      </c>
      <c r="D232" s="87">
        <v>2</v>
      </c>
    </row>
    <row r="233" spans="1:4" x14ac:dyDescent="0.35">
      <c r="A233" s="87" t="s">
        <v>36</v>
      </c>
      <c r="B233" s="87" t="s">
        <v>0</v>
      </c>
      <c r="C233" s="87" t="s">
        <v>11</v>
      </c>
      <c r="D233" s="87">
        <v>1</v>
      </c>
    </row>
    <row r="234" spans="1:4" x14ac:dyDescent="0.35">
      <c r="A234" s="87" t="s">
        <v>36</v>
      </c>
      <c r="B234" s="87" t="s">
        <v>0</v>
      </c>
      <c r="C234" s="87" t="s">
        <v>17</v>
      </c>
      <c r="D234" s="87">
        <v>24</v>
      </c>
    </row>
    <row r="235" spans="1:4" x14ac:dyDescent="0.35">
      <c r="A235" s="87" t="s">
        <v>36</v>
      </c>
      <c r="B235" s="87" t="s">
        <v>0</v>
      </c>
      <c r="C235" s="87" t="s">
        <v>22</v>
      </c>
      <c r="D235" s="87">
        <v>29</v>
      </c>
    </row>
    <row r="236" spans="1:4" x14ac:dyDescent="0.35">
      <c r="A236" s="87" t="s">
        <v>36</v>
      </c>
      <c r="B236" s="87" t="s">
        <v>0</v>
      </c>
      <c r="C236" s="87" t="s">
        <v>19</v>
      </c>
      <c r="D236" s="87">
        <v>3</v>
      </c>
    </row>
    <row r="237" spans="1:4" x14ac:dyDescent="0.35">
      <c r="A237" s="87" t="s">
        <v>36</v>
      </c>
      <c r="B237" s="87" t="s">
        <v>0</v>
      </c>
      <c r="C237" s="87" t="s">
        <v>18</v>
      </c>
      <c r="D237" s="87">
        <v>4</v>
      </c>
    </row>
    <row r="238" spans="1:4" x14ac:dyDescent="0.35">
      <c r="A238" s="87" t="s">
        <v>36</v>
      </c>
      <c r="B238" s="87" t="s">
        <v>0</v>
      </c>
      <c r="C238" s="87" t="s">
        <v>20</v>
      </c>
      <c r="D238" s="87">
        <v>29</v>
      </c>
    </row>
    <row r="239" spans="1:4" x14ac:dyDescent="0.35">
      <c r="A239" s="87" t="s">
        <v>36</v>
      </c>
      <c r="B239" s="87" t="s">
        <v>0</v>
      </c>
      <c r="C239" s="87" t="s">
        <v>15</v>
      </c>
      <c r="D239" s="87">
        <v>16</v>
      </c>
    </row>
    <row r="240" spans="1:4" x14ac:dyDescent="0.35">
      <c r="A240" s="87" t="s">
        <v>36</v>
      </c>
      <c r="B240" s="87" t="s">
        <v>91</v>
      </c>
      <c r="C240" s="87" t="s">
        <v>14</v>
      </c>
      <c r="D240" s="87">
        <v>5</v>
      </c>
    </row>
    <row r="241" spans="1:4" x14ac:dyDescent="0.35">
      <c r="A241" s="87" t="s">
        <v>36</v>
      </c>
      <c r="B241" s="87" t="s">
        <v>91</v>
      </c>
      <c r="C241" s="87" t="s">
        <v>21</v>
      </c>
      <c r="D241" s="87">
        <v>11</v>
      </c>
    </row>
    <row r="242" spans="1:4" x14ac:dyDescent="0.35">
      <c r="A242" s="87" t="s">
        <v>36</v>
      </c>
      <c r="B242" s="87" t="s">
        <v>91</v>
      </c>
      <c r="C242" s="87" t="s">
        <v>23</v>
      </c>
      <c r="D242" s="87">
        <v>54</v>
      </c>
    </row>
    <row r="243" spans="1:4" x14ac:dyDescent="0.35">
      <c r="A243" s="87" t="s">
        <v>36</v>
      </c>
      <c r="B243" s="87" t="s">
        <v>91</v>
      </c>
      <c r="C243" s="87" t="s">
        <v>16</v>
      </c>
      <c r="D243" s="87">
        <v>20</v>
      </c>
    </row>
    <row r="244" spans="1:4" x14ac:dyDescent="0.35">
      <c r="A244" s="87" t="s">
        <v>36</v>
      </c>
      <c r="B244" s="87" t="s">
        <v>91</v>
      </c>
      <c r="C244" s="87" t="s">
        <v>24</v>
      </c>
      <c r="D244" s="87">
        <v>1</v>
      </c>
    </row>
    <row r="245" spans="1:4" x14ac:dyDescent="0.35">
      <c r="A245" s="87" t="s">
        <v>36</v>
      </c>
      <c r="B245" s="87" t="s">
        <v>91</v>
      </c>
      <c r="C245" s="87" t="s">
        <v>11</v>
      </c>
      <c r="D245" s="87">
        <v>21</v>
      </c>
    </row>
    <row r="246" spans="1:4" x14ac:dyDescent="0.35">
      <c r="A246" s="87" t="s">
        <v>36</v>
      </c>
      <c r="B246" s="87" t="s">
        <v>91</v>
      </c>
      <c r="C246" s="87" t="s">
        <v>17</v>
      </c>
      <c r="D246" s="87">
        <v>151</v>
      </c>
    </row>
    <row r="247" spans="1:4" x14ac:dyDescent="0.35">
      <c r="A247" s="87" t="s">
        <v>36</v>
      </c>
      <c r="B247" s="87" t="s">
        <v>91</v>
      </c>
      <c r="C247" s="87" t="s">
        <v>22</v>
      </c>
      <c r="D247" s="87">
        <v>766</v>
      </c>
    </row>
    <row r="248" spans="1:4" x14ac:dyDescent="0.35">
      <c r="A248" s="87" t="s">
        <v>36</v>
      </c>
      <c r="B248" s="87" t="s">
        <v>91</v>
      </c>
      <c r="C248" s="87" t="s">
        <v>19</v>
      </c>
      <c r="D248" s="87">
        <v>2</v>
      </c>
    </row>
    <row r="249" spans="1:4" x14ac:dyDescent="0.35">
      <c r="A249" s="87" t="s">
        <v>36</v>
      </c>
      <c r="B249" s="87" t="s">
        <v>91</v>
      </c>
      <c r="C249" s="87" t="s">
        <v>18</v>
      </c>
      <c r="D249" s="87">
        <v>8</v>
      </c>
    </row>
    <row r="250" spans="1:4" x14ac:dyDescent="0.35">
      <c r="A250" s="87" t="s">
        <v>36</v>
      </c>
      <c r="B250" s="87" t="s">
        <v>91</v>
      </c>
      <c r="C250" s="87" t="s">
        <v>12</v>
      </c>
      <c r="D250" s="87">
        <v>2</v>
      </c>
    </row>
    <row r="251" spans="1:4" x14ac:dyDescent="0.35">
      <c r="A251" s="87" t="s">
        <v>36</v>
      </c>
      <c r="B251" s="87" t="s">
        <v>91</v>
      </c>
      <c r="C251" s="87" t="s">
        <v>20</v>
      </c>
      <c r="D251" s="87">
        <v>517</v>
      </c>
    </row>
    <row r="252" spans="1:4" x14ac:dyDescent="0.35">
      <c r="A252" s="87" t="s">
        <v>36</v>
      </c>
      <c r="B252" s="87" t="s">
        <v>91</v>
      </c>
      <c r="C252" s="87" t="s">
        <v>15</v>
      </c>
      <c r="D252" s="87">
        <v>10</v>
      </c>
    </row>
    <row r="253" spans="1:4" x14ac:dyDescent="0.35">
      <c r="A253" s="87" t="s">
        <v>36</v>
      </c>
      <c r="B253" s="87" t="s">
        <v>39</v>
      </c>
      <c r="C253" s="87" t="s">
        <v>14</v>
      </c>
      <c r="D253" s="87">
        <v>47</v>
      </c>
    </row>
    <row r="254" spans="1:4" x14ac:dyDescent="0.35">
      <c r="A254" s="87" t="s">
        <v>36</v>
      </c>
      <c r="B254" s="87" t="s">
        <v>39</v>
      </c>
      <c r="C254" s="87" t="s">
        <v>21</v>
      </c>
      <c r="D254" s="87">
        <v>12</v>
      </c>
    </row>
    <row r="255" spans="1:4" x14ac:dyDescent="0.35">
      <c r="A255" s="87" t="s">
        <v>36</v>
      </c>
      <c r="B255" s="87" t="s">
        <v>39</v>
      </c>
      <c r="C255" s="87" t="s">
        <v>23</v>
      </c>
      <c r="D255" s="87">
        <v>16</v>
      </c>
    </row>
    <row r="256" spans="1:4" x14ac:dyDescent="0.35">
      <c r="A256" s="87" t="s">
        <v>36</v>
      </c>
      <c r="B256" s="87" t="s">
        <v>39</v>
      </c>
      <c r="C256" s="87" t="s">
        <v>16</v>
      </c>
      <c r="D256" s="87">
        <v>37</v>
      </c>
    </row>
    <row r="257" spans="1:4" x14ac:dyDescent="0.35">
      <c r="A257" s="87" t="s">
        <v>36</v>
      </c>
      <c r="B257" s="87" t="s">
        <v>39</v>
      </c>
      <c r="C257" s="87" t="s">
        <v>11</v>
      </c>
      <c r="D257" s="87">
        <v>9</v>
      </c>
    </row>
    <row r="258" spans="1:4" x14ac:dyDescent="0.35">
      <c r="A258" s="87" t="s">
        <v>36</v>
      </c>
      <c r="B258" s="87" t="s">
        <v>39</v>
      </c>
      <c r="C258" s="87" t="s">
        <v>17</v>
      </c>
      <c r="D258" s="87">
        <v>129</v>
      </c>
    </row>
    <row r="259" spans="1:4" x14ac:dyDescent="0.35">
      <c r="A259" s="87" t="s">
        <v>36</v>
      </c>
      <c r="B259" s="87" t="s">
        <v>39</v>
      </c>
      <c r="C259" s="87" t="s">
        <v>22</v>
      </c>
      <c r="D259" s="87">
        <v>277</v>
      </c>
    </row>
    <row r="260" spans="1:4" x14ac:dyDescent="0.35">
      <c r="A260" s="87" t="s">
        <v>36</v>
      </c>
      <c r="B260" s="87" t="s">
        <v>39</v>
      </c>
      <c r="C260" s="87" t="s">
        <v>18</v>
      </c>
      <c r="D260" s="87">
        <v>7</v>
      </c>
    </row>
    <row r="261" spans="1:4" x14ac:dyDescent="0.35">
      <c r="A261" s="87" t="s">
        <v>36</v>
      </c>
      <c r="B261" s="87" t="s">
        <v>39</v>
      </c>
      <c r="C261" s="87" t="s">
        <v>20</v>
      </c>
      <c r="D261" s="87">
        <v>379</v>
      </c>
    </row>
    <row r="262" spans="1:4" x14ac:dyDescent="0.35">
      <c r="A262" s="87" t="s">
        <v>36</v>
      </c>
      <c r="B262" s="87" t="s">
        <v>39</v>
      </c>
      <c r="C262" s="87" t="s">
        <v>15</v>
      </c>
      <c r="D262" s="87">
        <v>102</v>
      </c>
    </row>
    <row r="263" spans="1:4" x14ac:dyDescent="0.35">
      <c r="A263" s="87" t="s">
        <v>36</v>
      </c>
      <c r="B263" s="87" t="s">
        <v>38</v>
      </c>
      <c r="C263" s="87" t="s">
        <v>21</v>
      </c>
      <c r="D263" s="87">
        <v>12</v>
      </c>
    </row>
    <row r="264" spans="1:4" x14ac:dyDescent="0.35">
      <c r="A264" s="87" t="s">
        <v>36</v>
      </c>
      <c r="B264" s="87" t="s">
        <v>38</v>
      </c>
      <c r="C264" s="87" t="s">
        <v>23</v>
      </c>
      <c r="D264" s="87">
        <v>35</v>
      </c>
    </row>
    <row r="265" spans="1:4" x14ac:dyDescent="0.35">
      <c r="A265" s="87" t="s">
        <v>36</v>
      </c>
      <c r="B265" s="87" t="s">
        <v>38</v>
      </c>
      <c r="C265" s="87" t="s">
        <v>16</v>
      </c>
      <c r="D265" s="87">
        <v>44</v>
      </c>
    </row>
    <row r="266" spans="1:4" x14ac:dyDescent="0.35">
      <c r="A266" s="87" t="s">
        <v>36</v>
      </c>
      <c r="B266" s="87" t="s">
        <v>38</v>
      </c>
      <c r="C266" s="87" t="s">
        <v>24</v>
      </c>
      <c r="D266" s="87">
        <v>1</v>
      </c>
    </row>
    <row r="267" spans="1:4" x14ac:dyDescent="0.35">
      <c r="A267" s="87" t="s">
        <v>36</v>
      </c>
      <c r="B267" s="87" t="s">
        <v>38</v>
      </c>
      <c r="C267" s="87" t="s">
        <v>11</v>
      </c>
      <c r="D267" s="87">
        <v>56</v>
      </c>
    </row>
    <row r="268" spans="1:4" x14ac:dyDescent="0.35">
      <c r="A268" s="87" t="s">
        <v>36</v>
      </c>
      <c r="B268" s="87" t="s">
        <v>38</v>
      </c>
      <c r="C268" s="87" t="s">
        <v>17</v>
      </c>
      <c r="D268" s="87">
        <v>1111</v>
      </c>
    </row>
    <row r="269" spans="1:4" x14ac:dyDescent="0.35">
      <c r="A269" s="87" t="s">
        <v>36</v>
      </c>
      <c r="B269" s="87" t="s">
        <v>38</v>
      </c>
      <c r="C269" s="87" t="s">
        <v>22</v>
      </c>
      <c r="D269" s="87">
        <v>155</v>
      </c>
    </row>
    <row r="270" spans="1:4" x14ac:dyDescent="0.35">
      <c r="A270" s="87" t="s">
        <v>36</v>
      </c>
      <c r="B270" s="87" t="s">
        <v>38</v>
      </c>
      <c r="C270" s="87" t="s">
        <v>19</v>
      </c>
      <c r="D270" s="87">
        <v>7</v>
      </c>
    </row>
    <row r="271" spans="1:4" x14ac:dyDescent="0.35">
      <c r="A271" s="87" t="s">
        <v>36</v>
      </c>
      <c r="B271" s="87" t="s">
        <v>38</v>
      </c>
      <c r="C271" s="87" t="s">
        <v>18</v>
      </c>
      <c r="D271" s="87">
        <v>49</v>
      </c>
    </row>
    <row r="272" spans="1:4" x14ac:dyDescent="0.35">
      <c r="A272" s="87" t="s">
        <v>36</v>
      </c>
      <c r="B272" s="87" t="s">
        <v>38</v>
      </c>
      <c r="C272" s="87" t="s">
        <v>20</v>
      </c>
      <c r="D272" s="87">
        <v>119</v>
      </c>
    </row>
    <row r="273" spans="1:4" x14ac:dyDescent="0.35">
      <c r="A273" s="87" t="s">
        <v>36</v>
      </c>
      <c r="B273" s="87" t="s">
        <v>38</v>
      </c>
      <c r="C273" s="87" t="s">
        <v>15</v>
      </c>
      <c r="D273" s="87">
        <v>36</v>
      </c>
    </row>
    <row r="274" spans="1:4" x14ac:dyDescent="0.35">
      <c r="A274" s="87" t="s">
        <v>37</v>
      </c>
      <c r="B274" s="87" t="s">
        <v>0</v>
      </c>
      <c r="C274" s="87" t="s">
        <v>23</v>
      </c>
      <c r="D274" s="87">
        <v>1</v>
      </c>
    </row>
    <row r="275" spans="1:4" x14ac:dyDescent="0.35">
      <c r="A275" s="87" t="s">
        <v>37</v>
      </c>
      <c r="B275" s="87" t="s">
        <v>0</v>
      </c>
      <c r="C275" s="87" t="s">
        <v>16</v>
      </c>
      <c r="D275" s="87">
        <v>5</v>
      </c>
    </row>
    <row r="276" spans="1:4" x14ac:dyDescent="0.35">
      <c r="A276" s="87" t="s">
        <v>37</v>
      </c>
      <c r="B276" s="87" t="s">
        <v>0</v>
      </c>
      <c r="C276" s="87" t="s">
        <v>11</v>
      </c>
      <c r="D276" s="87">
        <v>1</v>
      </c>
    </row>
    <row r="277" spans="1:4" x14ac:dyDescent="0.35">
      <c r="A277" s="87" t="s">
        <v>37</v>
      </c>
      <c r="B277" s="87" t="s">
        <v>0</v>
      </c>
      <c r="C277" s="87" t="s">
        <v>17</v>
      </c>
      <c r="D277" s="87">
        <v>16</v>
      </c>
    </row>
    <row r="278" spans="1:4" x14ac:dyDescent="0.35">
      <c r="A278" s="87" t="s">
        <v>37</v>
      </c>
      <c r="B278" s="87" t="s">
        <v>0</v>
      </c>
      <c r="C278" s="87" t="s">
        <v>22</v>
      </c>
      <c r="D278" s="87">
        <v>15</v>
      </c>
    </row>
    <row r="279" spans="1:4" x14ac:dyDescent="0.35">
      <c r="A279" s="87" t="s">
        <v>37</v>
      </c>
      <c r="B279" s="87" t="s">
        <v>0</v>
      </c>
      <c r="C279" s="87" t="s">
        <v>19</v>
      </c>
      <c r="D279" s="87">
        <v>2</v>
      </c>
    </row>
    <row r="280" spans="1:4" x14ac:dyDescent="0.35">
      <c r="A280" s="87" t="s">
        <v>37</v>
      </c>
      <c r="B280" s="87" t="s">
        <v>0</v>
      </c>
      <c r="C280" s="87" t="s">
        <v>18</v>
      </c>
      <c r="D280" s="87">
        <v>8</v>
      </c>
    </row>
    <row r="281" spans="1:4" x14ac:dyDescent="0.35">
      <c r="A281" s="87" t="s">
        <v>37</v>
      </c>
      <c r="B281" s="87" t="s">
        <v>0</v>
      </c>
      <c r="C281" s="87" t="s">
        <v>12</v>
      </c>
      <c r="D281" s="87">
        <v>1</v>
      </c>
    </row>
    <row r="282" spans="1:4" x14ac:dyDescent="0.35">
      <c r="A282" s="87" t="s">
        <v>37</v>
      </c>
      <c r="B282" s="87" t="s">
        <v>0</v>
      </c>
      <c r="C282" s="87" t="s">
        <v>20</v>
      </c>
      <c r="D282" s="87">
        <v>30</v>
      </c>
    </row>
    <row r="283" spans="1:4" x14ac:dyDescent="0.35">
      <c r="A283" s="87" t="s">
        <v>37</v>
      </c>
      <c r="B283" s="87" t="s">
        <v>0</v>
      </c>
      <c r="C283" s="87" t="s">
        <v>15</v>
      </c>
      <c r="D283" s="87">
        <v>19</v>
      </c>
    </row>
    <row r="284" spans="1:4" x14ac:dyDescent="0.35">
      <c r="A284" s="87" t="s">
        <v>37</v>
      </c>
      <c r="B284" s="87" t="s">
        <v>91</v>
      </c>
      <c r="C284" s="87" t="s">
        <v>14</v>
      </c>
      <c r="D284" s="87">
        <v>29</v>
      </c>
    </row>
    <row r="285" spans="1:4" x14ac:dyDescent="0.35">
      <c r="A285" s="87" t="s">
        <v>37</v>
      </c>
      <c r="B285" s="87" t="s">
        <v>91</v>
      </c>
      <c r="C285" s="87" t="s">
        <v>21</v>
      </c>
      <c r="D285" s="87">
        <v>7</v>
      </c>
    </row>
    <row r="286" spans="1:4" x14ac:dyDescent="0.35">
      <c r="A286" s="87" t="s">
        <v>37</v>
      </c>
      <c r="B286" s="87" t="s">
        <v>91</v>
      </c>
      <c r="C286" s="87" t="s">
        <v>23</v>
      </c>
      <c r="D286" s="87">
        <v>39</v>
      </c>
    </row>
    <row r="287" spans="1:4" x14ac:dyDescent="0.35">
      <c r="A287" s="87" t="s">
        <v>37</v>
      </c>
      <c r="B287" s="87" t="s">
        <v>91</v>
      </c>
      <c r="C287" s="87" t="s">
        <v>28</v>
      </c>
      <c r="D287" s="87">
        <v>1</v>
      </c>
    </row>
    <row r="288" spans="1:4" x14ac:dyDescent="0.35">
      <c r="A288" s="87" t="s">
        <v>37</v>
      </c>
      <c r="B288" s="87" t="s">
        <v>91</v>
      </c>
      <c r="C288" s="87" t="s">
        <v>16</v>
      </c>
      <c r="D288" s="87">
        <v>10</v>
      </c>
    </row>
    <row r="289" spans="1:4" x14ac:dyDescent="0.35">
      <c r="A289" s="87" t="s">
        <v>37</v>
      </c>
      <c r="B289" s="87" t="s">
        <v>91</v>
      </c>
      <c r="C289" s="87" t="s">
        <v>24</v>
      </c>
      <c r="D289" s="87">
        <v>1</v>
      </c>
    </row>
    <row r="290" spans="1:4" x14ac:dyDescent="0.35">
      <c r="A290" s="87" t="s">
        <v>37</v>
      </c>
      <c r="B290" s="87" t="s">
        <v>91</v>
      </c>
      <c r="C290" s="87" t="s">
        <v>27</v>
      </c>
      <c r="D290" s="87">
        <v>95</v>
      </c>
    </row>
    <row r="291" spans="1:4" x14ac:dyDescent="0.35">
      <c r="A291" s="87" t="s">
        <v>37</v>
      </c>
      <c r="B291" s="87" t="s">
        <v>91</v>
      </c>
      <c r="C291" s="87" t="s">
        <v>11</v>
      </c>
      <c r="D291" s="87">
        <v>33</v>
      </c>
    </row>
    <row r="292" spans="1:4" x14ac:dyDescent="0.35">
      <c r="A292" s="87" t="s">
        <v>37</v>
      </c>
      <c r="B292" s="87" t="s">
        <v>91</v>
      </c>
      <c r="C292" s="87" t="s">
        <v>92</v>
      </c>
      <c r="D292" s="87">
        <v>51</v>
      </c>
    </row>
    <row r="293" spans="1:4" x14ac:dyDescent="0.35">
      <c r="A293" s="87" t="s">
        <v>37</v>
      </c>
      <c r="B293" s="87" t="s">
        <v>91</v>
      </c>
      <c r="C293" s="87" t="s">
        <v>17</v>
      </c>
      <c r="D293" s="87">
        <v>161</v>
      </c>
    </row>
    <row r="294" spans="1:4" x14ac:dyDescent="0.35">
      <c r="A294" s="87" t="s">
        <v>37</v>
      </c>
      <c r="B294" s="87" t="s">
        <v>91</v>
      </c>
      <c r="C294" s="87" t="s">
        <v>22</v>
      </c>
      <c r="D294" s="87">
        <v>571</v>
      </c>
    </row>
    <row r="295" spans="1:4" x14ac:dyDescent="0.35">
      <c r="A295" s="87" t="s">
        <v>37</v>
      </c>
      <c r="B295" s="87" t="s">
        <v>91</v>
      </c>
      <c r="C295" s="87" t="s">
        <v>19</v>
      </c>
      <c r="D295" s="87">
        <v>8</v>
      </c>
    </row>
    <row r="296" spans="1:4" x14ac:dyDescent="0.35">
      <c r="A296" s="87" t="s">
        <v>37</v>
      </c>
      <c r="B296" s="87" t="s">
        <v>91</v>
      </c>
      <c r="C296" s="87" t="s">
        <v>18</v>
      </c>
      <c r="D296" s="87">
        <v>7</v>
      </c>
    </row>
    <row r="297" spans="1:4" x14ac:dyDescent="0.35">
      <c r="A297" s="87" t="s">
        <v>37</v>
      </c>
      <c r="B297" s="87" t="s">
        <v>91</v>
      </c>
      <c r="C297" s="87" t="s">
        <v>12</v>
      </c>
      <c r="D297" s="87">
        <v>2</v>
      </c>
    </row>
    <row r="298" spans="1:4" x14ac:dyDescent="0.35">
      <c r="A298" s="87" t="s">
        <v>37</v>
      </c>
      <c r="B298" s="87" t="s">
        <v>91</v>
      </c>
      <c r="C298" s="87" t="s">
        <v>20</v>
      </c>
      <c r="D298" s="87">
        <v>533</v>
      </c>
    </row>
    <row r="299" spans="1:4" x14ac:dyDescent="0.35">
      <c r="A299" s="87" t="s">
        <v>37</v>
      </c>
      <c r="B299" s="87" t="s">
        <v>91</v>
      </c>
      <c r="C299" s="87" t="s">
        <v>15</v>
      </c>
      <c r="D299" s="87">
        <v>18</v>
      </c>
    </row>
    <row r="300" spans="1:4" x14ac:dyDescent="0.35">
      <c r="A300" s="87" t="s">
        <v>37</v>
      </c>
      <c r="B300" s="87" t="s">
        <v>39</v>
      </c>
      <c r="C300" s="87" t="s">
        <v>14</v>
      </c>
      <c r="D300" s="87">
        <v>43</v>
      </c>
    </row>
    <row r="301" spans="1:4" x14ac:dyDescent="0.35">
      <c r="A301" s="87" t="s">
        <v>37</v>
      </c>
      <c r="B301" s="87" t="s">
        <v>39</v>
      </c>
      <c r="C301" s="87" t="s">
        <v>21</v>
      </c>
      <c r="D301" s="87">
        <v>9</v>
      </c>
    </row>
    <row r="302" spans="1:4" x14ac:dyDescent="0.35">
      <c r="A302" s="87" t="s">
        <v>37</v>
      </c>
      <c r="B302" s="87" t="s">
        <v>39</v>
      </c>
      <c r="C302" s="87" t="s">
        <v>23</v>
      </c>
      <c r="D302" s="87">
        <v>29</v>
      </c>
    </row>
    <row r="303" spans="1:4" x14ac:dyDescent="0.35">
      <c r="A303" s="87" t="s">
        <v>37</v>
      </c>
      <c r="B303" s="87" t="s">
        <v>39</v>
      </c>
      <c r="C303" s="87" t="s">
        <v>16</v>
      </c>
      <c r="D303" s="87">
        <v>29</v>
      </c>
    </row>
    <row r="304" spans="1:4" x14ac:dyDescent="0.35">
      <c r="A304" s="87" t="s">
        <v>37</v>
      </c>
      <c r="B304" s="87" t="s">
        <v>39</v>
      </c>
      <c r="C304" s="87" t="s">
        <v>11</v>
      </c>
      <c r="D304" s="87">
        <v>11</v>
      </c>
    </row>
    <row r="305" spans="1:4" x14ac:dyDescent="0.35">
      <c r="A305" s="87" t="s">
        <v>37</v>
      </c>
      <c r="B305" s="87" t="s">
        <v>39</v>
      </c>
      <c r="C305" s="87" t="s">
        <v>17</v>
      </c>
      <c r="D305" s="87">
        <v>119</v>
      </c>
    </row>
    <row r="306" spans="1:4" x14ac:dyDescent="0.35">
      <c r="A306" s="87" t="s">
        <v>37</v>
      </c>
      <c r="B306" s="87" t="s">
        <v>39</v>
      </c>
      <c r="C306" s="87" t="s">
        <v>22</v>
      </c>
      <c r="D306" s="87">
        <v>318</v>
      </c>
    </row>
    <row r="307" spans="1:4" x14ac:dyDescent="0.35">
      <c r="A307" s="87" t="s">
        <v>37</v>
      </c>
      <c r="B307" s="87" t="s">
        <v>39</v>
      </c>
      <c r="C307" s="87" t="s">
        <v>18</v>
      </c>
      <c r="D307" s="87">
        <v>9</v>
      </c>
    </row>
    <row r="308" spans="1:4" x14ac:dyDescent="0.35">
      <c r="A308" s="87" t="s">
        <v>37</v>
      </c>
      <c r="B308" s="87" t="s">
        <v>39</v>
      </c>
      <c r="C308" s="87" t="s">
        <v>12</v>
      </c>
      <c r="D308" s="87">
        <v>1</v>
      </c>
    </row>
    <row r="309" spans="1:4" x14ac:dyDescent="0.35">
      <c r="A309" s="87" t="s">
        <v>37</v>
      </c>
      <c r="B309" s="87" t="s">
        <v>39</v>
      </c>
      <c r="C309" s="87" t="s">
        <v>20</v>
      </c>
      <c r="D309" s="87">
        <v>444</v>
      </c>
    </row>
    <row r="310" spans="1:4" x14ac:dyDescent="0.35">
      <c r="A310" s="87" t="s">
        <v>37</v>
      </c>
      <c r="B310" s="87" t="s">
        <v>39</v>
      </c>
      <c r="C310" s="87" t="s">
        <v>15</v>
      </c>
      <c r="D310" s="87">
        <v>106</v>
      </c>
    </row>
    <row r="311" spans="1:4" x14ac:dyDescent="0.35">
      <c r="A311" s="87" t="s">
        <v>37</v>
      </c>
      <c r="B311" s="87" t="s">
        <v>38</v>
      </c>
      <c r="C311" s="87" t="s">
        <v>21</v>
      </c>
      <c r="D311" s="87">
        <v>8</v>
      </c>
    </row>
    <row r="312" spans="1:4" x14ac:dyDescent="0.35">
      <c r="A312" s="87" t="s">
        <v>37</v>
      </c>
      <c r="B312" s="87" t="s">
        <v>38</v>
      </c>
      <c r="C312" s="87" t="s">
        <v>23</v>
      </c>
      <c r="D312" s="87">
        <v>30</v>
      </c>
    </row>
    <row r="313" spans="1:4" x14ac:dyDescent="0.35">
      <c r="A313" s="87" t="s">
        <v>37</v>
      </c>
      <c r="B313" s="87" t="s">
        <v>38</v>
      </c>
      <c r="C313" s="87" t="s">
        <v>16</v>
      </c>
      <c r="D313" s="87">
        <v>86</v>
      </c>
    </row>
    <row r="314" spans="1:4" x14ac:dyDescent="0.35">
      <c r="A314" s="87" t="s">
        <v>37</v>
      </c>
      <c r="B314" s="87" t="s">
        <v>38</v>
      </c>
      <c r="C314" s="87" t="s">
        <v>24</v>
      </c>
      <c r="D314" s="87">
        <v>3</v>
      </c>
    </row>
    <row r="315" spans="1:4" x14ac:dyDescent="0.35">
      <c r="A315" s="87" t="s">
        <v>37</v>
      </c>
      <c r="B315" s="87" t="s">
        <v>38</v>
      </c>
      <c r="C315" s="87" t="s">
        <v>11</v>
      </c>
      <c r="D315" s="87">
        <v>56</v>
      </c>
    </row>
    <row r="316" spans="1:4" x14ac:dyDescent="0.35">
      <c r="A316" s="87" t="s">
        <v>37</v>
      </c>
      <c r="B316" s="87" t="s">
        <v>38</v>
      </c>
      <c r="C316" s="87" t="s">
        <v>17</v>
      </c>
      <c r="D316" s="87">
        <v>1020</v>
      </c>
    </row>
    <row r="317" spans="1:4" x14ac:dyDescent="0.35">
      <c r="A317" s="87" t="s">
        <v>37</v>
      </c>
      <c r="B317" s="87" t="s">
        <v>38</v>
      </c>
      <c r="C317" s="87" t="s">
        <v>22</v>
      </c>
      <c r="D317" s="87">
        <v>168</v>
      </c>
    </row>
    <row r="318" spans="1:4" x14ac:dyDescent="0.35">
      <c r="A318" s="87" t="s">
        <v>37</v>
      </c>
      <c r="B318" s="87" t="s">
        <v>38</v>
      </c>
      <c r="C318" s="87" t="s">
        <v>18</v>
      </c>
      <c r="D318" s="87">
        <v>98</v>
      </c>
    </row>
    <row r="319" spans="1:4" x14ac:dyDescent="0.35">
      <c r="A319" s="87" t="s">
        <v>37</v>
      </c>
      <c r="B319" s="87" t="s">
        <v>38</v>
      </c>
      <c r="C319" s="87" t="s">
        <v>20</v>
      </c>
      <c r="D319" s="87">
        <v>130</v>
      </c>
    </row>
    <row r="320" spans="1:4" x14ac:dyDescent="0.35">
      <c r="A320" s="87" t="s">
        <v>37</v>
      </c>
      <c r="B320" s="87" t="s">
        <v>38</v>
      </c>
      <c r="C320" s="87" t="s">
        <v>15</v>
      </c>
      <c r="D320" s="87">
        <v>44</v>
      </c>
    </row>
    <row r="321" spans="1:4" x14ac:dyDescent="0.35">
      <c r="A321" s="87" t="s">
        <v>93</v>
      </c>
      <c r="B321" s="87" t="s">
        <v>0</v>
      </c>
      <c r="C321" s="87" t="s">
        <v>23</v>
      </c>
      <c r="D321" s="87">
        <v>2</v>
      </c>
    </row>
    <row r="322" spans="1:4" x14ac:dyDescent="0.35">
      <c r="A322" s="87" t="s">
        <v>93</v>
      </c>
      <c r="B322" s="87" t="s">
        <v>0</v>
      </c>
      <c r="C322" s="87" t="s">
        <v>16</v>
      </c>
      <c r="D322" s="87">
        <v>3</v>
      </c>
    </row>
    <row r="323" spans="1:4" x14ac:dyDescent="0.35">
      <c r="A323" s="87" t="s">
        <v>93</v>
      </c>
      <c r="B323" s="87" t="s">
        <v>0</v>
      </c>
      <c r="C323" s="87" t="s">
        <v>11</v>
      </c>
      <c r="D323" s="87">
        <v>3</v>
      </c>
    </row>
    <row r="324" spans="1:4" x14ac:dyDescent="0.35">
      <c r="A324" s="87" t="s">
        <v>93</v>
      </c>
      <c r="B324" s="87" t="s">
        <v>0</v>
      </c>
      <c r="C324" s="87" t="s">
        <v>17</v>
      </c>
      <c r="D324" s="87">
        <v>17</v>
      </c>
    </row>
    <row r="325" spans="1:4" x14ac:dyDescent="0.35">
      <c r="A325" s="87" t="s">
        <v>93</v>
      </c>
      <c r="B325" s="87" t="s">
        <v>0</v>
      </c>
      <c r="C325" s="87" t="s">
        <v>22</v>
      </c>
      <c r="D325" s="87">
        <v>27</v>
      </c>
    </row>
    <row r="326" spans="1:4" x14ac:dyDescent="0.35">
      <c r="A326" s="87" t="s">
        <v>93</v>
      </c>
      <c r="B326" s="87" t="s">
        <v>0</v>
      </c>
      <c r="C326" s="87" t="s">
        <v>19</v>
      </c>
      <c r="D326" s="87">
        <v>7</v>
      </c>
    </row>
    <row r="327" spans="1:4" x14ac:dyDescent="0.35">
      <c r="A327" s="87" t="s">
        <v>93</v>
      </c>
      <c r="B327" s="87" t="s">
        <v>0</v>
      </c>
      <c r="C327" s="87" t="s">
        <v>18</v>
      </c>
      <c r="D327" s="87">
        <v>6</v>
      </c>
    </row>
    <row r="328" spans="1:4" x14ac:dyDescent="0.35">
      <c r="A328" s="87" t="s">
        <v>93</v>
      </c>
      <c r="B328" s="87" t="s">
        <v>0</v>
      </c>
      <c r="C328" s="87" t="s">
        <v>20</v>
      </c>
      <c r="D328" s="87">
        <v>22</v>
      </c>
    </row>
    <row r="329" spans="1:4" x14ac:dyDescent="0.35">
      <c r="A329" s="87" t="s">
        <v>93</v>
      </c>
      <c r="B329" s="87" t="s">
        <v>0</v>
      </c>
      <c r="C329" s="87" t="s">
        <v>15</v>
      </c>
      <c r="D329" s="87">
        <v>5</v>
      </c>
    </row>
    <row r="330" spans="1:4" x14ac:dyDescent="0.35">
      <c r="A330" s="87" t="s">
        <v>93</v>
      </c>
      <c r="B330" s="87" t="s">
        <v>91</v>
      </c>
      <c r="C330" s="87" t="s">
        <v>14</v>
      </c>
      <c r="D330" s="87">
        <v>9</v>
      </c>
    </row>
    <row r="331" spans="1:4" x14ac:dyDescent="0.35">
      <c r="A331" s="87" t="s">
        <v>93</v>
      </c>
      <c r="B331" s="87" t="s">
        <v>91</v>
      </c>
      <c r="C331" s="87" t="s">
        <v>21</v>
      </c>
      <c r="D331" s="87">
        <v>8</v>
      </c>
    </row>
    <row r="332" spans="1:4" x14ac:dyDescent="0.35">
      <c r="A332" s="87" t="s">
        <v>93</v>
      </c>
      <c r="B332" s="87" t="s">
        <v>91</v>
      </c>
      <c r="C332" s="87" t="s">
        <v>23</v>
      </c>
      <c r="D332" s="87">
        <v>28</v>
      </c>
    </row>
    <row r="333" spans="1:4" x14ac:dyDescent="0.35">
      <c r="A333" s="87" t="s">
        <v>93</v>
      </c>
      <c r="B333" s="87" t="s">
        <v>91</v>
      </c>
      <c r="C333" s="87" t="s">
        <v>28</v>
      </c>
      <c r="D333" s="87">
        <v>2</v>
      </c>
    </row>
    <row r="334" spans="1:4" x14ac:dyDescent="0.35">
      <c r="A334" s="87" t="s">
        <v>93</v>
      </c>
      <c r="B334" s="87" t="s">
        <v>91</v>
      </c>
      <c r="C334" s="87" t="s">
        <v>16</v>
      </c>
      <c r="D334" s="87">
        <v>20</v>
      </c>
    </row>
    <row r="335" spans="1:4" x14ac:dyDescent="0.35">
      <c r="A335" s="87" t="s">
        <v>93</v>
      </c>
      <c r="B335" s="87" t="s">
        <v>91</v>
      </c>
      <c r="C335" s="87" t="s">
        <v>27</v>
      </c>
      <c r="D335" s="87">
        <v>94</v>
      </c>
    </row>
    <row r="336" spans="1:4" x14ac:dyDescent="0.35">
      <c r="A336" s="87" t="s">
        <v>93</v>
      </c>
      <c r="B336" s="87" t="s">
        <v>91</v>
      </c>
      <c r="C336" s="87" t="s">
        <v>11</v>
      </c>
      <c r="D336" s="87">
        <v>28</v>
      </c>
    </row>
    <row r="337" spans="1:4" x14ac:dyDescent="0.35">
      <c r="A337" s="87" t="s">
        <v>93</v>
      </c>
      <c r="B337" s="87" t="s">
        <v>91</v>
      </c>
      <c r="C337" s="87" t="s">
        <v>92</v>
      </c>
      <c r="D337" s="87">
        <v>79</v>
      </c>
    </row>
    <row r="338" spans="1:4" x14ac:dyDescent="0.35">
      <c r="A338" s="87" t="s">
        <v>93</v>
      </c>
      <c r="B338" s="87" t="s">
        <v>91</v>
      </c>
      <c r="C338" s="87" t="s">
        <v>17</v>
      </c>
      <c r="D338" s="87">
        <v>132</v>
      </c>
    </row>
    <row r="339" spans="1:4" x14ac:dyDescent="0.35">
      <c r="A339" s="87" t="s">
        <v>93</v>
      </c>
      <c r="B339" s="87" t="s">
        <v>91</v>
      </c>
      <c r="C339" s="87" t="s">
        <v>22</v>
      </c>
      <c r="D339" s="87">
        <v>628</v>
      </c>
    </row>
    <row r="340" spans="1:4" x14ac:dyDescent="0.35">
      <c r="A340" s="87" t="s">
        <v>93</v>
      </c>
      <c r="B340" s="87" t="s">
        <v>91</v>
      </c>
      <c r="C340" s="87" t="s">
        <v>18</v>
      </c>
      <c r="D340" s="87">
        <v>8</v>
      </c>
    </row>
    <row r="341" spans="1:4" x14ac:dyDescent="0.35">
      <c r="A341" s="87" t="s">
        <v>93</v>
      </c>
      <c r="B341" s="87" t="s">
        <v>91</v>
      </c>
      <c r="C341" s="87" t="s">
        <v>20</v>
      </c>
      <c r="D341" s="87">
        <v>387</v>
      </c>
    </row>
    <row r="342" spans="1:4" x14ac:dyDescent="0.35">
      <c r="A342" s="87" t="s">
        <v>93</v>
      </c>
      <c r="B342" s="87" t="s">
        <v>91</v>
      </c>
      <c r="C342" s="87" t="s">
        <v>15</v>
      </c>
      <c r="D342" s="87">
        <v>1</v>
      </c>
    </row>
    <row r="343" spans="1:4" x14ac:dyDescent="0.35">
      <c r="A343" s="87" t="s">
        <v>93</v>
      </c>
      <c r="B343" s="87" t="s">
        <v>39</v>
      </c>
      <c r="C343" s="87" t="s">
        <v>14</v>
      </c>
      <c r="D343" s="87">
        <v>29</v>
      </c>
    </row>
    <row r="344" spans="1:4" x14ac:dyDescent="0.35">
      <c r="A344" s="87" t="s">
        <v>93</v>
      </c>
      <c r="B344" s="87" t="s">
        <v>39</v>
      </c>
      <c r="C344" s="87" t="s">
        <v>21</v>
      </c>
      <c r="D344" s="87">
        <v>5</v>
      </c>
    </row>
    <row r="345" spans="1:4" x14ac:dyDescent="0.35">
      <c r="A345" s="87" t="s">
        <v>93</v>
      </c>
      <c r="B345" s="87" t="s">
        <v>39</v>
      </c>
      <c r="C345" s="87" t="s">
        <v>23</v>
      </c>
      <c r="D345" s="87">
        <v>15</v>
      </c>
    </row>
    <row r="346" spans="1:4" x14ac:dyDescent="0.35">
      <c r="A346" s="87" t="s">
        <v>93</v>
      </c>
      <c r="B346" s="87" t="s">
        <v>39</v>
      </c>
      <c r="C346" s="87" t="s">
        <v>16</v>
      </c>
      <c r="D346" s="87">
        <v>17</v>
      </c>
    </row>
    <row r="347" spans="1:4" x14ac:dyDescent="0.35">
      <c r="A347" s="87" t="s">
        <v>93</v>
      </c>
      <c r="B347" s="87" t="s">
        <v>39</v>
      </c>
      <c r="C347" s="87" t="s">
        <v>11</v>
      </c>
      <c r="D347" s="87">
        <v>13</v>
      </c>
    </row>
    <row r="348" spans="1:4" x14ac:dyDescent="0.35">
      <c r="A348" s="87" t="s">
        <v>93</v>
      </c>
      <c r="B348" s="87" t="s">
        <v>39</v>
      </c>
      <c r="C348" s="87" t="s">
        <v>17</v>
      </c>
      <c r="D348" s="87">
        <v>112</v>
      </c>
    </row>
    <row r="349" spans="1:4" x14ac:dyDescent="0.35">
      <c r="A349" s="87" t="s">
        <v>93</v>
      </c>
      <c r="B349" s="87" t="s">
        <v>39</v>
      </c>
      <c r="C349" s="87" t="s">
        <v>22</v>
      </c>
      <c r="D349" s="87">
        <v>423</v>
      </c>
    </row>
    <row r="350" spans="1:4" x14ac:dyDescent="0.35">
      <c r="A350" s="87" t="s">
        <v>93</v>
      </c>
      <c r="B350" s="87" t="s">
        <v>39</v>
      </c>
      <c r="C350" s="87" t="s">
        <v>18</v>
      </c>
      <c r="D350" s="87">
        <v>360</v>
      </c>
    </row>
    <row r="351" spans="1:4" x14ac:dyDescent="0.35">
      <c r="A351" s="87" t="s">
        <v>93</v>
      </c>
      <c r="B351" s="87" t="s">
        <v>39</v>
      </c>
      <c r="C351" s="87" t="s">
        <v>20</v>
      </c>
      <c r="D351" s="87">
        <v>4</v>
      </c>
    </row>
    <row r="352" spans="1:4" x14ac:dyDescent="0.35">
      <c r="A352" s="87" t="s">
        <v>93</v>
      </c>
      <c r="B352" s="87" t="s">
        <v>39</v>
      </c>
      <c r="C352" s="87" t="s">
        <v>15</v>
      </c>
      <c r="D352" s="87">
        <v>48</v>
      </c>
    </row>
    <row r="353" spans="1:4" x14ac:dyDescent="0.35">
      <c r="A353" s="87" t="s">
        <v>93</v>
      </c>
      <c r="B353" s="87" t="s">
        <v>38</v>
      </c>
      <c r="C353" s="87" t="s">
        <v>21</v>
      </c>
      <c r="D353" s="87">
        <v>11</v>
      </c>
    </row>
    <row r="354" spans="1:4" x14ac:dyDescent="0.35">
      <c r="A354" s="87" t="s">
        <v>93</v>
      </c>
      <c r="B354" s="87" t="s">
        <v>38</v>
      </c>
      <c r="C354" s="87" t="s">
        <v>23</v>
      </c>
      <c r="D354" s="87">
        <v>20</v>
      </c>
    </row>
    <row r="355" spans="1:4" x14ac:dyDescent="0.35">
      <c r="A355" s="87" t="s">
        <v>93</v>
      </c>
      <c r="B355" s="87" t="s">
        <v>38</v>
      </c>
      <c r="C355" s="87" t="s">
        <v>16</v>
      </c>
      <c r="D355" s="87">
        <v>51</v>
      </c>
    </row>
    <row r="356" spans="1:4" x14ac:dyDescent="0.35">
      <c r="A356" s="87" t="s">
        <v>93</v>
      </c>
      <c r="B356" s="87" t="s">
        <v>38</v>
      </c>
      <c r="C356" s="87" t="s">
        <v>11</v>
      </c>
      <c r="D356" s="87">
        <v>47</v>
      </c>
    </row>
    <row r="357" spans="1:4" x14ac:dyDescent="0.35">
      <c r="A357" s="87" t="s">
        <v>93</v>
      </c>
      <c r="B357" s="87" t="s">
        <v>38</v>
      </c>
      <c r="C357" s="87" t="s">
        <v>17</v>
      </c>
      <c r="D357" s="87">
        <v>881</v>
      </c>
    </row>
    <row r="358" spans="1:4" x14ac:dyDescent="0.35">
      <c r="A358" s="87" t="s">
        <v>93</v>
      </c>
      <c r="B358" s="87" t="s">
        <v>38</v>
      </c>
      <c r="C358" s="87" t="s">
        <v>22</v>
      </c>
      <c r="D358" s="87">
        <v>206</v>
      </c>
    </row>
    <row r="359" spans="1:4" x14ac:dyDescent="0.35">
      <c r="A359" s="87" t="s">
        <v>93</v>
      </c>
      <c r="B359" s="87" t="s">
        <v>38</v>
      </c>
      <c r="C359" s="87" t="s">
        <v>19</v>
      </c>
      <c r="D359" s="87">
        <v>1</v>
      </c>
    </row>
    <row r="360" spans="1:4" x14ac:dyDescent="0.35">
      <c r="A360" s="87" t="s">
        <v>93</v>
      </c>
      <c r="B360" s="87" t="s">
        <v>38</v>
      </c>
      <c r="C360" s="87" t="s">
        <v>18</v>
      </c>
      <c r="D360" s="87">
        <v>86</v>
      </c>
    </row>
    <row r="361" spans="1:4" x14ac:dyDescent="0.35">
      <c r="A361" s="87" t="s">
        <v>93</v>
      </c>
      <c r="B361" s="87" t="s">
        <v>38</v>
      </c>
      <c r="C361" s="87" t="s">
        <v>20</v>
      </c>
      <c r="D361" s="87">
        <v>139</v>
      </c>
    </row>
    <row r="362" spans="1:4" x14ac:dyDescent="0.35">
      <c r="A362" s="87" t="s">
        <v>93</v>
      </c>
      <c r="B362" s="87" t="s">
        <v>38</v>
      </c>
      <c r="C362" s="87" t="s">
        <v>15</v>
      </c>
      <c r="D362" s="87">
        <v>4</v>
      </c>
    </row>
    <row r="363" spans="1:4" x14ac:dyDescent="0.35">
      <c r="A363" s="87" t="s">
        <v>94</v>
      </c>
      <c r="B363" s="87" t="s">
        <v>0</v>
      </c>
      <c r="C363" s="87" t="s">
        <v>40</v>
      </c>
      <c r="D363" s="87">
        <v>13</v>
      </c>
    </row>
    <row r="364" spans="1:4" x14ac:dyDescent="0.35">
      <c r="A364" s="87" t="s">
        <v>94</v>
      </c>
      <c r="B364" s="87" t="s">
        <v>0</v>
      </c>
      <c r="C364" s="87" t="s">
        <v>41</v>
      </c>
      <c r="D364" s="87">
        <v>8</v>
      </c>
    </row>
    <row r="365" spans="1:4" x14ac:dyDescent="0.35">
      <c r="A365" s="87" t="s">
        <v>94</v>
      </c>
      <c r="B365" s="87" t="s">
        <v>0</v>
      </c>
      <c r="C365" s="87" t="s">
        <v>42</v>
      </c>
      <c r="D365" s="87">
        <v>31</v>
      </c>
    </row>
    <row r="366" spans="1:4" x14ac:dyDescent="0.35">
      <c r="A366" s="87" t="s">
        <v>94</v>
      </c>
      <c r="B366" s="87" t="s">
        <v>0</v>
      </c>
      <c r="C366" s="87" t="s">
        <v>95</v>
      </c>
      <c r="D366" s="87">
        <v>22</v>
      </c>
    </row>
    <row r="367" spans="1:4" x14ac:dyDescent="0.35">
      <c r="A367" s="87" t="s">
        <v>94</v>
      </c>
      <c r="B367" s="87" t="s">
        <v>0</v>
      </c>
      <c r="C367" s="87" t="s">
        <v>45</v>
      </c>
      <c r="D367" s="87">
        <v>1</v>
      </c>
    </row>
    <row r="368" spans="1:4" x14ac:dyDescent="0.35">
      <c r="A368" s="87" t="s">
        <v>94</v>
      </c>
      <c r="B368" s="87" t="s">
        <v>0</v>
      </c>
      <c r="C368" s="87" t="s">
        <v>46</v>
      </c>
      <c r="D368" s="87">
        <v>2</v>
      </c>
    </row>
    <row r="369" spans="1:4" x14ac:dyDescent="0.35">
      <c r="A369" s="87" t="s">
        <v>94</v>
      </c>
      <c r="B369" s="87" t="s">
        <v>0</v>
      </c>
      <c r="C369" s="87" t="s">
        <v>47</v>
      </c>
      <c r="D369" s="87">
        <v>5</v>
      </c>
    </row>
    <row r="370" spans="1:4" x14ac:dyDescent="0.35">
      <c r="A370" s="87" t="s">
        <v>94</v>
      </c>
      <c r="B370" s="87" t="s">
        <v>0</v>
      </c>
      <c r="C370" s="87" t="s">
        <v>48</v>
      </c>
      <c r="D370" s="87">
        <v>9</v>
      </c>
    </row>
    <row r="371" spans="1:4" x14ac:dyDescent="0.35">
      <c r="A371" s="87" t="s">
        <v>94</v>
      </c>
      <c r="B371" s="87" t="s">
        <v>0</v>
      </c>
      <c r="C371" s="87" t="s">
        <v>82</v>
      </c>
      <c r="D371" s="87">
        <v>2</v>
      </c>
    </row>
    <row r="372" spans="1:4" x14ac:dyDescent="0.35">
      <c r="A372" s="87" t="s">
        <v>94</v>
      </c>
      <c r="B372" s="87" t="s">
        <v>0</v>
      </c>
      <c r="C372" s="87" t="s">
        <v>52</v>
      </c>
      <c r="D372" s="87">
        <v>5</v>
      </c>
    </row>
    <row r="373" spans="1:4" x14ac:dyDescent="0.35">
      <c r="A373" s="87" t="s">
        <v>94</v>
      </c>
      <c r="B373" s="87" t="s">
        <v>91</v>
      </c>
      <c r="C373" s="87" t="s">
        <v>40</v>
      </c>
      <c r="D373" s="87">
        <v>9</v>
      </c>
    </row>
    <row r="374" spans="1:4" x14ac:dyDescent="0.35">
      <c r="A374" s="87" t="s">
        <v>94</v>
      </c>
      <c r="B374" s="87" t="s">
        <v>91</v>
      </c>
      <c r="C374" s="87" t="s">
        <v>41</v>
      </c>
      <c r="D374" s="87">
        <v>9</v>
      </c>
    </row>
    <row r="375" spans="1:4" x14ac:dyDescent="0.35">
      <c r="A375" s="87" t="s">
        <v>94</v>
      </c>
      <c r="B375" s="87" t="s">
        <v>91</v>
      </c>
      <c r="C375" s="87" t="s">
        <v>42</v>
      </c>
      <c r="D375" s="87">
        <v>248</v>
      </c>
    </row>
    <row r="376" spans="1:4" x14ac:dyDescent="0.35">
      <c r="A376" s="87" t="s">
        <v>94</v>
      </c>
      <c r="B376" s="87" t="s">
        <v>91</v>
      </c>
      <c r="C376" s="87" t="s">
        <v>43</v>
      </c>
      <c r="D376" s="87">
        <v>30</v>
      </c>
    </row>
    <row r="377" spans="1:4" x14ac:dyDescent="0.35">
      <c r="A377" s="87" t="s">
        <v>94</v>
      </c>
      <c r="B377" s="87" t="s">
        <v>91</v>
      </c>
      <c r="C377" s="87" t="s">
        <v>95</v>
      </c>
      <c r="D377" s="87">
        <v>324</v>
      </c>
    </row>
    <row r="378" spans="1:4" x14ac:dyDescent="0.35">
      <c r="A378" s="87" t="s">
        <v>94</v>
      </c>
      <c r="B378" s="87" t="s">
        <v>91</v>
      </c>
      <c r="C378" s="87" t="s">
        <v>53</v>
      </c>
      <c r="D378" s="87">
        <v>103</v>
      </c>
    </row>
    <row r="379" spans="1:4" x14ac:dyDescent="0.35">
      <c r="A379" s="87" t="s">
        <v>94</v>
      </c>
      <c r="B379" s="87" t="s">
        <v>91</v>
      </c>
      <c r="C379" s="87" t="s">
        <v>54</v>
      </c>
      <c r="D379" s="87">
        <v>224</v>
      </c>
    </row>
    <row r="380" spans="1:4" x14ac:dyDescent="0.35">
      <c r="A380" s="87" t="s">
        <v>94</v>
      </c>
      <c r="B380" s="87" t="s">
        <v>91</v>
      </c>
      <c r="C380" s="87" t="s">
        <v>55</v>
      </c>
      <c r="D380" s="87">
        <v>81</v>
      </c>
    </row>
    <row r="381" spans="1:4" x14ac:dyDescent="0.35">
      <c r="A381" s="87" t="s">
        <v>94</v>
      </c>
      <c r="B381" s="87" t="s">
        <v>91</v>
      </c>
      <c r="C381" s="87" t="s">
        <v>45</v>
      </c>
      <c r="D381" s="87">
        <v>1</v>
      </c>
    </row>
    <row r="382" spans="1:4" x14ac:dyDescent="0.35">
      <c r="A382" s="87" t="s">
        <v>94</v>
      </c>
      <c r="B382" s="87" t="s">
        <v>91</v>
      </c>
      <c r="C382" s="87" t="s">
        <v>47</v>
      </c>
      <c r="D382" s="87">
        <v>38</v>
      </c>
    </row>
    <row r="383" spans="1:4" x14ac:dyDescent="0.35">
      <c r="A383" s="87" t="s">
        <v>94</v>
      </c>
      <c r="B383" s="87" t="s">
        <v>91</v>
      </c>
      <c r="C383" s="87" t="s">
        <v>48</v>
      </c>
      <c r="D383" s="87">
        <v>148</v>
      </c>
    </row>
    <row r="384" spans="1:4" x14ac:dyDescent="0.35">
      <c r="A384" s="87" t="s">
        <v>94</v>
      </c>
      <c r="B384" s="87" t="s">
        <v>91</v>
      </c>
      <c r="C384" s="87" t="s">
        <v>49</v>
      </c>
      <c r="D384" s="87">
        <v>20</v>
      </c>
    </row>
    <row r="385" spans="1:4" x14ac:dyDescent="0.35">
      <c r="A385" s="87" t="s">
        <v>94</v>
      </c>
      <c r="B385" s="87" t="s">
        <v>91</v>
      </c>
      <c r="C385" s="87" t="s">
        <v>50</v>
      </c>
      <c r="D385" s="87">
        <v>24</v>
      </c>
    </row>
    <row r="386" spans="1:4" x14ac:dyDescent="0.35">
      <c r="A386" s="87" t="s">
        <v>94</v>
      </c>
      <c r="B386" s="87" t="s">
        <v>91</v>
      </c>
      <c r="C386" s="87" t="s">
        <v>51</v>
      </c>
      <c r="D386" s="87">
        <v>12</v>
      </c>
    </row>
    <row r="387" spans="1:4" x14ac:dyDescent="0.35">
      <c r="A387" s="87" t="s">
        <v>94</v>
      </c>
      <c r="B387" s="87" t="s">
        <v>91</v>
      </c>
      <c r="C387" s="87" t="s">
        <v>82</v>
      </c>
      <c r="D387" s="87">
        <v>70</v>
      </c>
    </row>
    <row r="388" spans="1:4" x14ac:dyDescent="0.35">
      <c r="A388" s="87" t="s">
        <v>94</v>
      </c>
      <c r="B388" s="87" t="s">
        <v>91</v>
      </c>
      <c r="C388" s="87" t="s">
        <v>52</v>
      </c>
      <c r="D388" s="87">
        <v>167</v>
      </c>
    </row>
    <row r="389" spans="1:4" x14ac:dyDescent="0.35">
      <c r="A389" s="87" t="s">
        <v>94</v>
      </c>
      <c r="B389" s="87" t="s">
        <v>39</v>
      </c>
      <c r="C389" s="87" t="s">
        <v>40</v>
      </c>
      <c r="D389" s="87">
        <v>11</v>
      </c>
    </row>
    <row r="390" spans="1:4" x14ac:dyDescent="0.35">
      <c r="A390" s="87" t="s">
        <v>94</v>
      </c>
      <c r="B390" s="87" t="s">
        <v>39</v>
      </c>
      <c r="C390" s="87" t="s">
        <v>41</v>
      </c>
      <c r="D390" s="87">
        <v>16</v>
      </c>
    </row>
    <row r="391" spans="1:4" x14ac:dyDescent="0.35">
      <c r="A391" s="87" t="s">
        <v>94</v>
      </c>
      <c r="B391" s="87" t="s">
        <v>39</v>
      </c>
      <c r="C391" s="87" t="s">
        <v>42</v>
      </c>
      <c r="D391" s="87">
        <v>287</v>
      </c>
    </row>
    <row r="392" spans="1:4" x14ac:dyDescent="0.35">
      <c r="A392" s="87" t="s">
        <v>94</v>
      </c>
      <c r="B392" s="87" t="s">
        <v>39</v>
      </c>
      <c r="C392" s="87" t="s">
        <v>43</v>
      </c>
      <c r="D392" s="87">
        <v>11</v>
      </c>
    </row>
    <row r="393" spans="1:4" x14ac:dyDescent="0.35">
      <c r="A393" s="87" t="s">
        <v>94</v>
      </c>
      <c r="B393" s="87" t="s">
        <v>39</v>
      </c>
      <c r="C393" s="87" t="s">
        <v>95</v>
      </c>
      <c r="D393" s="87">
        <v>208</v>
      </c>
    </row>
    <row r="394" spans="1:4" x14ac:dyDescent="0.35">
      <c r="A394" s="87" t="s">
        <v>94</v>
      </c>
      <c r="B394" s="87" t="s">
        <v>39</v>
      </c>
      <c r="C394" s="87" t="s">
        <v>45</v>
      </c>
      <c r="D394" s="87">
        <v>19</v>
      </c>
    </row>
    <row r="395" spans="1:4" x14ac:dyDescent="0.35">
      <c r="A395" s="87" t="s">
        <v>94</v>
      </c>
      <c r="B395" s="87" t="s">
        <v>39</v>
      </c>
      <c r="C395" s="87" t="s">
        <v>46</v>
      </c>
      <c r="D395" s="87">
        <v>31</v>
      </c>
    </row>
    <row r="396" spans="1:4" x14ac:dyDescent="0.35">
      <c r="A396" s="87" t="s">
        <v>94</v>
      </c>
      <c r="B396" s="87" t="s">
        <v>39</v>
      </c>
      <c r="C396" s="87" t="s">
        <v>47</v>
      </c>
      <c r="D396" s="87">
        <v>48</v>
      </c>
    </row>
    <row r="397" spans="1:4" x14ac:dyDescent="0.35">
      <c r="A397" s="87" t="s">
        <v>94</v>
      </c>
      <c r="B397" s="87" t="s">
        <v>39</v>
      </c>
      <c r="C397" s="87" t="s">
        <v>48</v>
      </c>
      <c r="D397" s="87">
        <v>93</v>
      </c>
    </row>
    <row r="398" spans="1:4" x14ac:dyDescent="0.35">
      <c r="A398" s="87" t="s">
        <v>94</v>
      </c>
      <c r="B398" s="87" t="s">
        <v>39</v>
      </c>
      <c r="C398" s="87" t="s">
        <v>49</v>
      </c>
      <c r="D398" s="87">
        <v>8</v>
      </c>
    </row>
    <row r="399" spans="1:4" x14ac:dyDescent="0.35">
      <c r="A399" s="87" t="s">
        <v>94</v>
      </c>
      <c r="B399" s="87" t="s">
        <v>39</v>
      </c>
      <c r="C399" s="87" t="s">
        <v>50</v>
      </c>
      <c r="D399" s="87">
        <v>6</v>
      </c>
    </row>
    <row r="400" spans="1:4" x14ac:dyDescent="0.35">
      <c r="A400" s="87" t="s">
        <v>94</v>
      </c>
      <c r="B400" s="87" t="s">
        <v>39</v>
      </c>
      <c r="C400" s="87" t="s">
        <v>51</v>
      </c>
      <c r="D400" s="87">
        <v>11</v>
      </c>
    </row>
    <row r="401" spans="1:4" x14ac:dyDescent="0.35">
      <c r="A401" s="87" t="s">
        <v>94</v>
      </c>
      <c r="B401" s="87" t="s">
        <v>39</v>
      </c>
      <c r="C401" s="87" t="s">
        <v>82</v>
      </c>
      <c r="D401" s="87">
        <v>142</v>
      </c>
    </row>
    <row r="402" spans="1:4" x14ac:dyDescent="0.35">
      <c r="A402" s="87" t="s">
        <v>94</v>
      </c>
      <c r="B402" s="87" t="s">
        <v>39</v>
      </c>
      <c r="C402" s="87" t="s">
        <v>52</v>
      </c>
      <c r="D402" s="87">
        <v>64</v>
      </c>
    </row>
    <row r="403" spans="1:4" x14ac:dyDescent="0.35">
      <c r="A403" s="87" t="s">
        <v>94</v>
      </c>
      <c r="B403" s="87" t="s">
        <v>38</v>
      </c>
      <c r="C403" s="87" t="s">
        <v>40</v>
      </c>
      <c r="D403" s="87">
        <v>161</v>
      </c>
    </row>
    <row r="404" spans="1:4" x14ac:dyDescent="0.35">
      <c r="A404" s="87" t="s">
        <v>94</v>
      </c>
      <c r="B404" s="87" t="s">
        <v>38</v>
      </c>
      <c r="C404" s="87" t="s">
        <v>41</v>
      </c>
      <c r="D404" s="87">
        <v>3</v>
      </c>
    </row>
    <row r="405" spans="1:4" x14ac:dyDescent="0.35">
      <c r="A405" s="87" t="s">
        <v>94</v>
      </c>
      <c r="B405" s="87" t="s">
        <v>38</v>
      </c>
      <c r="C405" s="87" t="s">
        <v>42</v>
      </c>
      <c r="D405" s="87">
        <v>114</v>
      </c>
    </row>
    <row r="406" spans="1:4" x14ac:dyDescent="0.35">
      <c r="A406" s="87" t="s">
        <v>94</v>
      </c>
      <c r="B406" s="87" t="s">
        <v>38</v>
      </c>
      <c r="C406" s="87" t="s">
        <v>43</v>
      </c>
      <c r="D406" s="87">
        <v>10</v>
      </c>
    </row>
    <row r="407" spans="1:4" x14ac:dyDescent="0.35">
      <c r="A407" s="87" t="s">
        <v>94</v>
      </c>
      <c r="B407" s="87" t="s">
        <v>38</v>
      </c>
      <c r="C407" s="87" t="s">
        <v>95</v>
      </c>
      <c r="D407" s="87">
        <v>130</v>
      </c>
    </row>
    <row r="408" spans="1:4" x14ac:dyDescent="0.35">
      <c r="A408" s="87" t="s">
        <v>94</v>
      </c>
      <c r="B408" s="87" t="s">
        <v>38</v>
      </c>
      <c r="C408" s="87" t="s">
        <v>46</v>
      </c>
      <c r="D408" s="87">
        <v>14</v>
      </c>
    </row>
    <row r="409" spans="1:4" x14ac:dyDescent="0.35">
      <c r="A409" s="87" t="s">
        <v>94</v>
      </c>
      <c r="B409" s="87" t="s">
        <v>38</v>
      </c>
      <c r="C409" s="87" t="s">
        <v>47</v>
      </c>
      <c r="D409" s="87">
        <v>163</v>
      </c>
    </row>
    <row r="410" spans="1:4" x14ac:dyDescent="0.35">
      <c r="A410" s="87" t="s">
        <v>94</v>
      </c>
      <c r="B410" s="87" t="s">
        <v>38</v>
      </c>
      <c r="C410" s="87" t="s">
        <v>48</v>
      </c>
      <c r="D410" s="87">
        <v>956</v>
      </c>
    </row>
    <row r="411" spans="1:4" x14ac:dyDescent="0.35">
      <c r="A411" s="87" t="s">
        <v>94</v>
      </c>
      <c r="B411" s="87" t="s">
        <v>38</v>
      </c>
      <c r="C411" s="87" t="s">
        <v>49</v>
      </c>
      <c r="D411" s="87">
        <v>14</v>
      </c>
    </row>
    <row r="412" spans="1:4" x14ac:dyDescent="0.35">
      <c r="A412" s="87" t="s">
        <v>94</v>
      </c>
      <c r="B412" s="87" t="s">
        <v>38</v>
      </c>
      <c r="C412" s="87" t="s">
        <v>50</v>
      </c>
      <c r="D412" s="87">
        <v>22</v>
      </c>
    </row>
    <row r="413" spans="1:4" x14ac:dyDescent="0.35">
      <c r="A413" s="87" t="s">
        <v>94</v>
      </c>
      <c r="B413" s="87" t="s">
        <v>38</v>
      </c>
      <c r="C413" s="87" t="s">
        <v>51</v>
      </c>
      <c r="D413" s="87">
        <v>10</v>
      </c>
    </row>
    <row r="414" spans="1:4" x14ac:dyDescent="0.35">
      <c r="A414" s="87" t="s">
        <v>94</v>
      </c>
      <c r="B414" s="87" t="s">
        <v>38</v>
      </c>
      <c r="C414" s="87" t="s">
        <v>82</v>
      </c>
      <c r="D414" s="87">
        <v>110</v>
      </c>
    </row>
    <row r="415" spans="1:4" x14ac:dyDescent="0.35">
      <c r="A415" s="87" t="s">
        <v>94</v>
      </c>
      <c r="B415" s="87" t="s">
        <v>38</v>
      </c>
      <c r="C415" s="87" t="s">
        <v>52</v>
      </c>
      <c r="D415" s="87">
        <v>26</v>
      </c>
    </row>
    <row r="416" spans="1:4" x14ac:dyDescent="0.35">
      <c r="A416" s="87" t="s">
        <v>96</v>
      </c>
      <c r="B416" s="87" t="s">
        <v>0</v>
      </c>
      <c r="C416" s="87" t="s">
        <v>40</v>
      </c>
      <c r="D416" s="87">
        <v>9</v>
      </c>
    </row>
    <row r="417" spans="1:4" x14ac:dyDescent="0.35">
      <c r="A417" s="87" t="s">
        <v>96</v>
      </c>
      <c r="B417" s="87" t="s">
        <v>0</v>
      </c>
      <c r="C417" s="87" t="s">
        <v>41</v>
      </c>
      <c r="D417" s="87">
        <v>1</v>
      </c>
    </row>
    <row r="418" spans="1:4" x14ac:dyDescent="0.35">
      <c r="A418" s="87" t="s">
        <v>96</v>
      </c>
      <c r="B418" s="87" t="s">
        <v>0</v>
      </c>
      <c r="C418" s="87" t="s">
        <v>42</v>
      </c>
      <c r="D418" s="87">
        <v>27</v>
      </c>
    </row>
    <row r="419" spans="1:4" x14ac:dyDescent="0.35">
      <c r="A419" s="87" t="s">
        <v>96</v>
      </c>
      <c r="B419" s="87" t="s">
        <v>0</v>
      </c>
      <c r="C419" s="87" t="s">
        <v>95</v>
      </c>
      <c r="D419" s="87">
        <v>15</v>
      </c>
    </row>
    <row r="420" spans="1:4" x14ac:dyDescent="0.35">
      <c r="A420" s="87" t="s">
        <v>96</v>
      </c>
      <c r="B420" s="87" t="s">
        <v>0</v>
      </c>
      <c r="C420" s="87" t="s">
        <v>46</v>
      </c>
      <c r="D420" s="87">
        <v>16</v>
      </c>
    </row>
    <row r="421" spans="1:4" x14ac:dyDescent="0.35">
      <c r="A421" s="87" t="s">
        <v>96</v>
      </c>
      <c r="B421" s="87" t="s">
        <v>0</v>
      </c>
      <c r="C421" s="87" t="s">
        <v>47</v>
      </c>
      <c r="D421" s="87">
        <v>10</v>
      </c>
    </row>
    <row r="422" spans="1:4" x14ac:dyDescent="0.35">
      <c r="A422" s="87" t="s">
        <v>96</v>
      </c>
      <c r="B422" s="87" t="s">
        <v>0</v>
      </c>
      <c r="C422" s="87" t="s">
        <v>48</v>
      </c>
      <c r="D422" s="87">
        <v>14</v>
      </c>
    </row>
    <row r="423" spans="1:4" x14ac:dyDescent="0.35">
      <c r="A423" s="87" t="s">
        <v>96</v>
      </c>
      <c r="B423" s="87" t="s">
        <v>0</v>
      </c>
      <c r="C423" s="87" t="s">
        <v>49</v>
      </c>
      <c r="D423" s="87">
        <v>1</v>
      </c>
    </row>
    <row r="424" spans="1:4" x14ac:dyDescent="0.35">
      <c r="A424" s="87" t="s">
        <v>96</v>
      </c>
      <c r="B424" s="87" t="s">
        <v>0</v>
      </c>
      <c r="C424" s="87" t="s">
        <v>82</v>
      </c>
      <c r="D424" s="87">
        <v>15</v>
      </c>
    </row>
    <row r="425" spans="1:4" x14ac:dyDescent="0.35">
      <c r="A425" s="87" t="s">
        <v>96</v>
      </c>
      <c r="B425" s="87" t="s">
        <v>0</v>
      </c>
      <c r="C425" s="87" t="s">
        <v>52</v>
      </c>
      <c r="D425" s="87">
        <v>6</v>
      </c>
    </row>
    <row r="426" spans="1:4" x14ac:dyDescent="0.35">
      <c r="A426" s="87" t="s">
        <v>96</v>
      </c>
      <c r="B426" s="87" t="s">
        <v>91</v>
      </c>
      <c r="C426" s="87" t="s">
        <v>40</v>
      </c>
      <c r="D426" s="87">
        <v>5</v>
      </c>
    </row>
    <row r="427" spans="1:4" x14ac:dyDescent="0.35">
      <c r="A427" s="87" t="s">
        <v>96</v>
      </c>
      <c r="B427" s="87" t="s">
        <v>91</v>
      </c>
      <c r="C427" s="87" t="s">
        <v>41</v>
      </c>
      <c r="D427" s="87">
        <v>6</v>
      </c>
    </row>
    <row r="428" spans="1:4" x14ac:dyDescent="0.35">
      <c r="A428" s="87" t="s">
        <v>96</v>
      </c>
      <c r="B428" s="87" t="s">
        <v>91</v>
      </c>
      <c r="C428" s="87" t="s">
        <v>42</v>
      </c>
      <c r="D428" s="87">
        <v>224</v>
      </c>
    </row>
    <row r="429" spans="1:4" x14ac:dyDescent="0.35">
      <c r="A429" s="87" t="s">
        <v>96</v>
      </c>
      <c r="B429" s="87" t="s">
        <v>91</v>
      </c>
      <c r="C429" s="87" t="s">
        <v>43</v>
      </c>
      <c r="D429" s="87">
        <v>17</v>
      </c>
    </row>
    <row r="430" spans="1:4" x14ac:dyDescent="0.35">
      <c r="A430" s="87" t="s">
        <v>96</v>
      </c>
      <c r="B430" s="87" t="s">
        <v>91</v>
      </c>
      <c r="C430" s="87" t="s">
        <v>95</v>
      </c>
      <c r="D430" s="87">
        <v>290</v>
      </c>
    </row>
    <row r="431" spans="1:4" x14ac:dyDescent="0.35">
      <c r="A431" s="87" t="s">
        <v>96</v>
      </c>
      <c r="B431" s="87" t="s">
        <v>91</v>
      </c>
      <c r="C431" s="87" t="s">
        <v>53</v>
      </c>
      <c r="D431" s="87">
        <v>81</v>
      </c>
    </row>
    <row r="432" spans="1:4" x14ac:dyDescent="0.35">
      <c r="A432" s="87" t="s">
        <v>96</v>
      </c>
      <c r="B432" s="87" t="s">
        <v>91</v>
      </c>
      <c r="C432" s="87" t="s">
        <v>54</v>
      </c>
      <c r="D432" s="87">
        <v>228</v>
      </c>
    </row>
    <row r="433" spans="1:4" x14ac:dyDescent="0.35">
      <c r="A433" s="87" t="s">
        <v>96</v>
      </c>
      <c r="B433" s="87" t="s">
        <v>91</v>
      </c>
      <c r="C433" s="87" t="s">
        <v>55</v>
      </c>
      <c r="D433" s="87">
        <v>73</v>
      </c>
    </row>
    <row r="434" spans="1:4" x14ac:dyDescent="0.35">
      <c r="A434" s="87" t="s">
        <v>96</v>
      </c>
      <c r="B434" s="87" t="s">
        <v>91</v>
      </c>
      <c r="C434" s="87" t="s">
        <v>45</v>
      </c>
      <c r="D434" s="87">
        <v>11</v>
      </c>
    </row>
    <row r="435" spans="1:4" x14ac:dyDescent="0.35">
      <c r="A435" s="87" t="s">
        <v>96</v>
      </c>
      <c r="B435" s="87" t="s">
        <v>91</v>
      </c>
      <c r="C435" s="87" t="s">
        <v>47</v>
      </c>
      <c r="D435" s="87">
        <v>36</v>
      </c>
    </row>
    <row r="436" spans="1:4" x14ac:dyDescent="0.35">
      <c r="A436" s="87" t="s">
        <v>96</v>
      </c>
      <c r="B436" s="87" t="s">
        <v>91</v>
      </c>
      <c r="C436" s="87" t="s">
        <v>48</v>
      </c>
      <c r="D436" s="87">
        <v>116</v>
      </c>
    </row>
    <row r="437" spans="1:4" x14ac:dyDescent="0.35">
      <c r="A437" s="87" t="s">
        <v>96</v>
      </c>
      <c r="B437" s="87" t="s">
        <v>91</v>
      </c>
      <c r="C437" s="87" t="s">
        <v>49</v>
      </c>
      <c r="D437" s="87">
        <v>17</v>
      </c>
    </row>
    <row r="438" spans="1:4" x14ac:dyDescent="0.35">
      <c r="A438" s="87" t="s">
        <v>96</v>
      </c>
      <c r="B438" s="87" t="s">
        <v>91</v>
      </c>
      <c r="C438" s="87" t="s">
        <v>50</v>
      </c>
      <c r="D438" s="87">
        <v>15</v>
      </c>
    </row>
    <row r="439" spans="1:4" x14ac:dyDescent="0.35">
      <c r="A439" s="87" t="s">
        <v>96</v>
      </c>
      <c r="B439" s="87" t="s">
        <v>91</v>
      </c>
      <c r="C439" s="87" t="s">
        <v>51</v>
      </c>
      <c r="D439" s="87">
        <v>7</v>
      </c>
    </row>
    <row r="440" spans="1:4" x14ac:dyDescent="0.35">
      <c r="A440" s="87" t="s">
        <v>96</v>
      </c>
      <c r="B440" s="87" t="s">
        <v>91</v>
      </c>
      <c r="C440" s="87" t="s">
        <v>82</v>
      </c>
      <c r="D440" s="87">
        <v>79</v>
      </c>
    </row>
    <row r="441" spans="1:4" x14ac:dyDescent="0.35">
      <c r="A441" s="87" t="s">
        <v>96</v>
      </c>
      <c r="B441" s="87" t="s">
        <v>91</v>
      </c>
      <c r="C441" s="87" t="s">
        <v>52</v>
      </c>
      <c r="D441" s="87">
        <v>138</v>
      </c>
    </row>
    <row r="442" spans="1:4" x14ac:dyDescent="0.35">
      <c r="A442" s="87" t="s">
        <v>96</v>
      </c>
      <c r="B442" s="87" t="s">
        <v>39</v>
      </c>
      <c r="C442" s="87" t="s">
        <v>40</v>
      </c>
      <c r="D442" s="87">
        <v>7</v>
      </c>
    </row>
    <row r="443" spans="1:4" x14ac:dyDescent="0.35">
      <c r="A443" s="87" t="s">
        <v>96</v>
      </c>
      <c r="B443" s="87" t="s">
        <v>39</v>
      </c>
      <c r="C443" s="87" t="s">
        <v>41</v>
      </c>
      <c r="D443" s="87">
        <v>25</v>
      </c>
    </row>
    <row r="444" spans="1:4" x14ac:dyDescent="0.35">
      <c r="A444" s="87" t="s">
        <v>96</v>
      </c>
      <c r="B444" s="87" t="s">
        <v>39</v>
      </c>
      <c r="C444" s="87" t="s">
        <v>42</v>
      </c>
      <c r="D444" s="87">
        <v>319</v>
      </c>
    </row>
    <row r="445" spans="1:4" x14ac:dyDescent="0.35">
      <c r="A445" s="87" t="s">
        <v>96</v>
      </c>
      <c r="B445" s="87" t="s">
        <v>39</v>
      </c>
      <c r="C445" s="87" t="s">
        <v>43</v>
      </c>
      <c r="D445" s="87">
        <v>14</v>
      </c>
    </row>
    <row r="446" spans="1:4" x14ac:dyDescent="0.35">
      <c r="A446" s="87" t="s">
        <v>96</v>
      </c>
      <c r="B446" s="87" t="s">
        <v>39</v>
      </c>
      <c r="C446" s="87" t="s">
        <v>95</v>
      </c>
      <c r="D446" s="87">
        <v>166</v>
      </c>
    </row>
    <row r="447" spans="1:4" x14ac:dyDescent="0.35">
      <c r="A447" s="87" t="s">
        <v>96</v>
      </c>
      <c r="B447" s="87" t="s">
        <v>39</v>
      </c>
      <c r="C447" s="87" t="s">
        <v>45</v>
      </c>
      <c r="D447" s="87">
        <v>18</v>
      </c>
    </row>
    <row r="448" spans="1:4" x14ac:dyDescent="0.35">
      <c r="A448" s="87" t="s">
        <v>96</v>
      </c>
      <c r="B448" s="87" t="s">
        <v>39</v>
      </c>
      <c r="C448" s="87" t="s">
        <v>46</v>
      </c>
      <c r="D448" s="87">
        <v>15</v>
      </c>
    </row>
    <row r="449" spans="1:4" x14ac:dyDescent="0.35">
      <c r="A449" s="87" t="s">
        <v>96</v>
      </c>
      <c r="B449" s="87" t="s">
        <v>39</v>
      </c>
      <c r="C449" s="87" t="s">
        <v>47</v>
      </c>
      <c r="D449" s="87">
        <v>33</v>
      </c>
    </row>
    <row r="450" spans="1:4" x14ac:dyDescent="0.35">
      <c r="A450" s="87" t="s">
        <v>96</v>
      </c>
      <c r="B450" s="87" t="s">
        <v>39</v>
      </c>
      <c r="C450" s="87" t="s">
        <v>48</v>
      </c>
      <c r="D450" s="87">
        <v>107</v>
      </c>
    </row>
    <row r="451" spans="1:4" x14ac:dyDescent="0.35">
      <c r="A451" s="87" t="s">
        <v>96</v>
      </c>
      <c r="B451" s="87" t="s">
        <v>39</v>
      </c>
      <c r="C451" s="87" t="s">
        <v>49</v>
      </c>
      <c r="D451" s="87">
        <v>10</v>
      </c>
    </row>
    <row r="452" spans="1:4" x14ac:dyDescent="0.35">
      <c r="A452" s="87" t="s">
        <v>96</v>
      </c>
      <c r="B452" s="87" t="s">
        <v>39</v>
      </c>
      <c r="C452" s="87" t="s">
        <v>50</v>
      </c>
      <c r="D452" s="87">
        <v>9</v>
      </c>
    </row>
    <row r="453" spans="1:4" x14ac:dyDescent="0.35">
      <c r="A453" s="87" t="s">
        <v>96</v>
      </c>
      <c r="B453" s="87" t="s">
        <v>39</v>
      </c>
      <c r="C453" s="87" t="s">
        <v>51</v>
      </c>
      <c r="D453" s="87">
        <v>8</v>
      </c>
    </row>
    <row r="454" spans="1:4" x14ac:dyDescent="0.35">
      <c r="A454" s="87" t="s">
        <v>96</v>
      </c>
      <c r="B454" s="87" t="s">
        <v>39</v>
      </c>
      <c r="C454" s="87" t="s">
        <v>82</v>
      </c>
      <c r="D454" s="87">
        <v>245</v>
      </c>
    </row>
    <row r="455" spans="1:4" x14ac:dyDescent="0.35">
      <c r="A455" s="87" t="s">
        <v>96</v>
      </c>
      <c r="B455" s="87" t="s">
        <v>39</v>
      </c>
      <c r="C455" s="87" t="s">
        <v>52</v>
      </c>
      <c r="D455" s="87">
        <v>63</v>
      </c>
    </row>
    <row r="456" spans="1:4" x14ac:dyDescent="0.35">
      <c r="A456" s="87" t="s">
        <v>96</v>
      </c>
      <c r="B456" s="87" t="s">
        <v>38</v>
      </c>
      <c r="C456" s="87" t="s">
        <v>40</v>
      </c>
      <c r="D456" s="87">
        <v>155</v>
      </c>
    </row>
    <row r="457" spans="1:4" x14ac:dyDescent="0.35">
      <c r="A457" s="87" t="s">
        <v>96</v>
      </c>
      <c r="B457" s="87" t="s">
        <v>38</v>
      </c>
      <c r="C457" s="87" t="s">
        <v>41</v>
      </c>
      <c r="D457" s="87">
        <v>2</v>
      </c>
    </row>
    <row r="458" spans="1:4" x14ac:dyDescent="0.35">
      <c r="A458" s="87" t="s">
        <v>96</v>
      </c>
      <c r="B458" s="87" t="s">
        <v>38</v>
      </c>
      <c r="C458" s="87" t="s">
        <v>42</v>
      </c>
      <c r="D458" s="87">
        <v>126</v>
      </c>
    </row>
    <row r="459" spans="1:4" x14ac:dyDescent="0.35">
      <c r="A459" s="87" t="s">
        <v>96</v>
      </c>
      <c r="B459" s="87" t="s">
        <v>38</v>
      </c>
      <c r="C459" s="87" t="s">
        <v>43</v>
      </c>
      <c r="D459" s="87">
        <v>10</v>
      </c>
    </row>
    <row r="460" spans="1:4" x14ac:dyDescent="0.35">
      <c r="A460" s="87" t="s">
        <v>96</v>
      </c>
      <c r="B460" s="87" t="s">
        <v>38</v>
      </c>
      <c r="C460" s="87" t="s">
        <v>95</v>
      </c>
      <c r="D460" s="87">
        <v>164</v>
      </c>
    </row>
    <row r="461" spans="1:4" x14ac:dyDescent="0.35">
      <c r="A461" s="87" t="s">
        <v>96</v>
      </c>
      <c r="B461" s="87" t="s">
        <v>38</v>
      </c>
      <c r="C461" s="87" t="s">
        <v>45</v>
      </c>
      <c r="D461" s="87">
        <v>19</v>
      </c>
    </row>
    <row r="462" spans="1:4" x14ac:dyDescent="0.35">
      <c r="A462" s="87" t="s">
        <v>96</v>
      </c>
      <c r="B462" s="87" t="s">
        <v>38</v>
      </c>
      <c r="C462" s="87" t="s">
        <v>46</v>
      </c>
      <c r="D462" s="87">
        <v>2</v>
      </c>
    </row>
    <row r="463" spans="1:4" x14ac:dyDescent="0.35">
      <c r="A463" s="87" t="s">
        <v>96</v>
      </c>
      <c r="B463" s="87" t="s">
        <v>38</v>
      </c>
      <c r="C463" s="87" t="s">
        <v>47</v>
      </c>
      <c r="D463" s="87">
        <v>150</v>
      </c>
    </row>
    <row r="464" spans="1:4" x14ac:dyDescent="0.35">
      <c r="A464" s="87" t="s">
        <v>96</v>
      </c>
      <c r="B464" s="87" t="s">
        <v>38</v>
      </c>
      <c r="C464" s="87" t="s">
        <v>48</v>
      </c>
      <c r="D464" s="87">
        <v>949</v>
      </c>
    </row>
    <row r="465" spans="1:4" x14ac:dyDescent="0.35">
      <c r="A465" s="87" t="s">
        <v>96</v>
      </c>
      <c r="B465" s="87" t="s">
        <v>38</v>
      </c>
      <c r="C465" s="87" t="s">
        <v>49</v>
      </c>
      <c r="D465" s="87">
        <v>12</v>
      </c>
    </row>
    <row r="466" spans="1:4" x14ac:dyDescent="0.35">
      <c r="A466" s="87" t="s">
        <v>96</v>
      </c>
      <c r="B466" s="87" t="s">
        <v>38</v>
      </c>
      <c r="C466" s="87" t="s">
        <v>50</v>
      </c>
      <c r="D466" s="87">
        <v>20</v>
      </c>
    </row>
    <row r="467" spans="1:4" x14ac:dyDescent="0.35">
      <c r="A467" s="87" t="s">
        <v>96</v>
      </c>
      <c r="B467" s="87" t="s">
        <v>38</v>
      </c>
      <c r="C467" s="87" t="s">
        <v>51</v>
      </c>
      <c r="D467" s="87">
        <v>14</v>
      </c>
    </row>
    <row r="468" spans="1:4" x14ac:dyDescent="0.35">
      <c r="A468" s="87" t="s">
        <v>96</v>
      </c>
      <c r="B468" s="87" t="s">
        <v>38</v>
      </c>
      <c r="C468" s="87" t="s">
        <v>82</v>
      </c>
      <c r="D468" s="87">
        <v>66</v>
      </c>
    </row>
    <row r="469" spans="1:4" x14ac:dyDescent="0.35">
      <c r="A469" s="87" t="s">
        <v>96</v>
      </c>
      <c r="B469" s="87" t="s">
        <v>38</v>
      </c>
      <c r="C469" s="87" t="s">
        <v>52</v>
      </c>
      <c r="D469" s="87">
        <v>9</v>
      </c>
    </row>
    <row r="470" spans="1:4" x14ac:dyDescent="0.35">
      <c r="A470" s="87" t="s">
        <v>97</v>
      </c>
      <c r="B470" s="87" t="s">
        <v>0</v>
      </c>
      <c r="C470" s="87" t="s">
        <v>40</v>
      </c>
      <c r="D470" s="87">
        <v>4</v>
      </c>
    </row>
    <row r="471" spans="1:4" x14ac:dyDescent="0.35">
      <c r="A471" s="87" t="s">
        <v>97</v>
      </c>
      <c r="B471" s="87" t="s">
        <v>0</v>
      </c>
      <c r="C471" s="87" t="s">
        <v>41</v>
      </c>
      <c r="D471" s="87">
        <v>2</v>
      </c>
    </row>
    <row r="472" spans="1:4" x14ac:dyDescent="0.35">
      <c r="A472" s="87" t="s">
        <v>97</v>
      </c>
      <c r="B472" s="87" t="s">
        <v>0</v>
      </c>
      <c r="C472" s="87" t="s">
        <v>42</v>
      </c>
      <c r="D472" s="87">
        <v>25</v>
      </c>
    </row>
    <row r="473" spans="1:4" x14ac:dyDescent="0.35">
      <c r="A473" s="87" t="s">
        <v>97</v>
      </c>
      <c r="B473" s="87" t="s">
        <v>0</v>
      </c>
      <c r="C473" s="87" t="s">
        <v>43</v>
      </c>
      <c r="D473" s="87">
        <v>2</v>
      </c>
    </row>
    <row r="474" spans="1:4" x14ac:dyDescent="0.35">
      <c r="A474" s="87" t="s">
        <v>97</v>
      </c>
      <c r="B474" s="87" t="s">
        <v>0</v>
      </c>
      <c r="C474" s="87" t="s">
        <v>95</v>
      </c>
      <c r="D474" s="87">
        <v>15</v>
      </c>
    </row>
    <row r="475" spans="1:4" x14ac:dyDescent="0.35">
      <c r="A475" s="87" t="s">
        <v>97</v>
      </c>
      <c r="B475" s="87" t="s">
        <v>0</v>
      </c>
      <c r="C475" s="87" t="s">
        <v>47</v>
      </c>
      <c r="D475" s="87">
        <v>4</v>
      </c>
    </row>
    <row r="476" spans="1:4" x14ac:dyDescent="0.35">
      <c r="A476" s="87" t="s">
        <v>97</v>
      </c>
      <c r="B476" s="87" t="s">
        <v>0</v>
      </c>
      <c r="C476" s="87" t="s">
        <v>48</v>
      </c>
      <c r="D476" s="87">
        <v>4</v>
      </c>
    </row>
    <row r="477" spans="1:4" x14ac:dyDescent="0.35">
      <c r="A477" s="87" t="s">
        <v>97</v>
      </c>
      <c r="B477" s="87" t="s">
        <v>0</v>
      </c>
      <c r="C477" s="87" t="s">
        <v>49</v>
      </c>
      <c r="D477" s="87">
        <v>1</v>
      </c>
    </row>
    <row r="478" spans="1:4" x14ac:dyDescent="0.35">
      <c r="A478" s="87" t="s">
        <v>97</v>
      </c>
      <c r="B478" s="87" t="s">
        <v>0</v>
      </c>
      <c r="C478" s="87" t="s">
        <v>50</v>
      </c>
      <c r="D478" s="87">
        <v>1</v>
      </c>
    </row>
    <row r="479" spans="1:4" x14ac:dyDescent="0.35">
      <c r="A479" s="87" t="s">
        <v>97</v>
      </c>
      <c r="B479" s="87" t="s">
        <v>0</v>
      </c>
      <c r="C479" s="87" t="s">
        <v>51</v>
      </c>
      <c r="D479" s="87">
        <v>1</v>
      </c>
    </row>
    <row r="480" spans="1:4" x14ac:dyDescent="0.35">
      <c r="A480" s="87" t="s">
        <v>97</v>
      </c>
      <c r="B480" s="87" t="s">
        <v>0</v>
      </c>
      <c r="C480" s="87" t="s">
        <v>82</v>
      </c>
      <c r="D480" s="87">
        <v>13</v>
      </c>
    </row>
    <row r="481" spans="1:4" x14ac:dyDescent="0.35">
      <c r="A481" s="87" t="s">
        <v>97</v>
      </c>
      <c r="B481" s="87" t="s">
        <v>0</v>
      </c>
      <c r="C481" s="87" t="s">
        <v>52</v>
      </c>
      <c r="D481" s="87">
        <v>2</v>
      </c>
    </row>
    <row r="482" spans="1:4" x14ac:dyDescent="0.35">
      <c r="A482" s="87" t="s">
        <v>97</v>
      </c>
      <c r="B482" s="87" t="s">
        <v>91</v>
      </c>
      <c r="C482" s="87" t="s">
        <v>40</v>
      </c>
      <c r="D482" s="87">
        <v>9</v>
      </c>
    </row>
    <row r="483" spans="1:4" x14ac:dyDescent="0.35">
      <c r="A483" s="87" t="s">
        <v>97</v>
      </c>
      <c r="B483" s="87" t="s">
        <v>91</v>
      </c>
      <c r="C483" s="87" t="s">
        <v>41</v>
      </c>
      <c r="D483" s="87">
        <v>1</v>
      </c>
    </row>
    <row r="484" spans="1:4" x14ac:dyDescent="0.35">
      <c r="A484" s="87" t="s">
        <v>97</v>
      </c>
      <c r="B484" s="87" t="s">
        <v>91</v>
      </c>
      <c r="C484" s="87" t="s">
        <v>42</v>
      </c>
      <c r="D484" s="87">
        <v>191</v>
      </c>
    </row>
    <row r="485" spans="1:4" x14ac:dyDescent="0.35">
      <c r="A485" s="87" t="s">
        <v>97</v>
      </c>
      <c r="B485" s="87" t="s">
        <v>91</v>
      </c>
      <c r="C485" s="87" t="s">
        <v>43</v>
      </c>
      <c r="D485" s="87">
        <v>19</v>
      </c>
    </row>
    <row r="486" spans="1:4" x14ac:dyDescent="0.35">
      <c r="A486" s="87" t="s">
        <v>97</v>
      </c>
      <c r="B486" s="87" t="s">
        <v>91</v>
      </c>
      <c r="C486" s="87" t="s">
        <v>95</v>
      </c>
      <c r="D486" s="87">
        <v>205</v>
      </c>
    </row>
    <row r="487" spans="1:4" x14ac:dyDescent="0.35">
      <c r="A487" s="87" t="s">
        <v>97</v>
      </c>
      <c r="B487" s="87" t="s">
        <v>91</v>
      </c>
      <c r="C487" s="87" t="s">
        <v>53</v>
      </c>
      <c r="D487" s="87">
        <v>52</v>
      </c>
    </row>
    <row r="488" spans="1:4" x14ac:dyDescent="0.35">
      <c r="A488" s="87" t="s">
        <v>97</v>
      </c>
      <c r="B488" s="87" t="s">
        <v>91</v>
      </c>
      <c r="C488" s="87" t="s">
        <v>54</v>
      </c>
      <c r="D488" s="87">
        <v>230</v>
      </c>
    </row>
    <row r="489" spans="1:4" x14ac:dyDescent="0.35">
      <c r="A489" s="87" t="s">
        <v>97</v>
      </c>
      <c r="B489" s="87" t="s">
        <v>91</v>
      </c>
      <c r="C489" s="87" t="s">
        <v>55</v>
      </c>
      <c r="D489" s="87">
        <v>70</v>
      </c>
    </row>
    <row r="490" spans="1:4" x14ac:dyDescent="0.35">
      <c r="A490" s="87" t="s">
        <v>97</v>
      </c>
      <c r="B490" s="87" t="s">
        <v>91</v>
      </c>
      <c r="C490" s="87" t="s">
        <v>45</v>
      </c>
      <c r="D490" s="87">
        <v>14</v>
      </c>
    </row>
    <row r="491" spans="1:4" x14ac:dyDescent="0.35">
      <c r="A491" s="87" t="s">
        <v>97</v>
      </c>
      <c r="B491" s="87" t="s">
        <v>91</v>
      </c>
      <c r="C491" s="87" t="s">
        <v>46</v>
      </c>
      <c r="D491" s="87">
        <v>3</v>
      </c>
    </row>
    <row r="492" spans="1:4" x14ac:dyDescent="0.35">
      <c r="A492" s="87" t="s">
        <v>97</v>
      </c>
      <c r="B492" s="87" t="s">
        <v>91</v>
      </c>
      <c r="C492" s="87" t="s">
        <v>47</v>
      </c>
      <c r="D492" s="87">
        <v>28</v>
      </c>
    </row>
    <row r="493" spans="1:4" x14ac:dyDescent="0.35">
      <c r="A493" s="87" t="s">
        <v>97</v>
      </c>
      <c r="B493" s="87" t="s">
        <v>91</v>
      </c>
      <c r="C493" s="87" t="s">
        <v>48</v>
      </c>
      <c r="D493" s="87">
        <v>135</v>
      </c>
    </row>
    <row r="494" spans="1:4" x14ac:dyDescent="0.35">
      <c r="A494" s="87" t="s">
        <v>97</v>
      </c>
      <c r="B494" s="87" t="s">
        <v>91</v>
      </c>
      <c r="C494" s="87" t="s">
        <v>49</v>
      </c>
      <c r="D494" s="87">
        <v>11</v>
      </c>
    </row>
    <row r="495" spans="1:4" x14ac:dyDescent="0.35">
      <c r="A495" s="87" t="s">
        <v>97</v>
      </c>
      <c r="B495" s="87" t="s">
        <v>91</v>
      </c>
      <c r="C495" s="87" t="s">
        <v>50</v>
      </c>
      <c r="D495" s="87">
        <v>20</v>
      </c>
    </row>
    <row r="496" spans="1:4" x14ac:dyDescent="0.35">
      <c r="A496" s="87" t="s">
        <v>97</v>
      </c>
      <c r="B496" s="87" t="s">
        <v>91</v>
      </c>
      <c r="C496" s="87" t="s">
        <v>51</v>
      </c>
      <c r="D496" s="87">
        <v>8</v>
      </c>
    </row>
    <row r="497" spans="1:4" x14ac:dyDescent="0.35">
      <c r="A497" s="87" t="s">
        <v>97</v>
      </c>
      <c r="B497" s="87" t="s">
        <v>91</v>
      </c>
      <c r="C497" s="87" t="s">
        <v>82</v>
      </c>
      <c r="D497" s="87">
        <v>37</v>
      </c>
    </row>
    <row r="498" spans="1:4" x14ac:dyDescent="0.35">
      <c r="A498" s="87" t="s">
        <v>97</v>
      </c>
      <c r="B498" s="87" t="s">
        <v>91</v>
      </c>
      <c r="C498" s="87" t="s">
        <v>52</v>
      </c>
      <c r="D498" s="87">
        <v>118</v>
      </c>
    </row>
    <row r="499" spans="1:4" x14ac:dyDescent="0.35">
      <c r="A499" s="87" t="s">
        <v>97</v>
      </c>
      <c r="B499" s="87" t="s">
        <v>39</v>
      </c>
      <c r="C499" s="87" t="s">
        <v>40</v>
      </c>
      <c r="D499" s="87">
        <v>7</v>
      </c>
    </row>
    <row r="500" spans="1:4" x14ac:dyDescent="0.35">
      <c r="A500" s="87" t="s">
        <v>97</v>
      </c>
      <c r="B500" s="87" t="s">
        <v>39</v>
      </c>
      <c r="C500" s="87" t="s">
        <v>41</v>
      </c>
      <c r="D500" s="87">
        <v>31</v>
      </c>
    </row>
    <row r="501" spans="1:4" x14ac:dyDescent="0.35">
      <c r="A501" s="87" t="s">
        <v>97</v>
      </c>
      <c r="B501" s="87" t="s">
        <v>39</v>
      </c>
      <c r="C501" s="87" t="s">
        <v>42</v>
      </c>
      <c r="D501" s="87">
        <v>216</v>
      </c>
    </row>
    <row r="502" spans="1:4" x14ac:dyDescent="0.35">
      <c r="A502" s="87" t="s">
        <v>97</v>
      </c>
      <c r="B502" s="87" t="s">
        <v>39</v>
      </c>
      <c r="C502" s="87" t="s">
        <v>43</v>
      </c>
      <c r="D502" s="87">
        <v>6</v>
      </c>
    </row>
    <row r="503" spans="1:4" x14ac:dyDescent="0.35">
      <c r="A503" s="87" t="s">
        <v>97</v>
      </c>
      <c r="B503" s="87" t="s">
        <v>39</v>
      </c>
      <c r="C503" s="87" t="s">
        <v>95</v>
      </c>
      <c r="D503" s="87">
        <v>140</v>
      </c>
    </row>
    <row r="504" spans="1:4" x14ac:dyDescent="0.35">
      <c r="A504" s="87" t="s">
        <v>97</v>
      </c>
      <c r="B504" s="87" t="s">
        <v>39</v>
      </c>
      <c r="C504" s="87" t="s">
        <v>45</v>
      </c>
      <c r="D504" s="87">
        <v>25</v>
      </c>
    </row>
    <row r="505" spans="1:4" x14ac:dyDescent="0.35">
      <c r="A505" s="87" t="s">
        <v>97</v>
      </c>
      <c r="B505" s="87" t="s">
        <v>39</v>
      </c>
      <c r="C505" s="87" t="s">
        <v>46</v>
      </c>
      <c r="D505" s="87">
        <v>32</v>
      </c>
    </row>
    <row r="506" spans="1:4" x14ac:dyDescent="0.35">
      <c r="A506" s="87" t="s">
        <v>97</v>
      </c>
      <c r="B506" s="87" t="s">
        <v>39</v>
      </c>
      <c r="C506" s="87" t="s">
        <v>47</v>
      </c>
      <c r="D506" s="87">
        <v>40</v>
      </c>
    </row>
    <row r="507" spans="1:4" x14ac:dyDescent="0.35">
      <c r="A507" s="87" t="s">
        <v>97</v>
      </c>
      <c r="B507" s="87" t="s">
        <v>39</v>
      </c>
      <c r="C507" s="87" t="s">
        <v>48</v>
      </c>
      <c r="D507" s="87">
        <v>114</v>
      </c>
    </row>
    <row r="508" spans="1:4" x14ac:dyDescent="0.35">
      <c r="A508" s="87" t="s">
        <v>97</v>
      </c>
      <c r="B508" s="87" t="s">
        <v>39</v>
      </c>
      <c r="C508" s="87" t="s">
        <v>49</v>
      </c>
      <c r="D508" s="87">
        <v>9</v>
      </c>
    </row>
    <row r="509" spans="1:4" x14ac:dyDescent="0.35">
      <c r="A509" s="87" t="s">
        <v>97</v>
      </c>
      <c r="B509" s="87" t="s">
        <v>39</v>
      </c>
      <c r="C509" s="87" t="s">
        <v>50</v>
      </c>
      <c r="D509" s="87">
        <v>5</v>
      </c>
    </row>
    <row r="510" spans="1:4" x14ac:dyDescent="0.35">
      <c r="A510" s="87" t="s">
        <v>97</v>
      </c>
      <c r="B510" s="87" t="s">
        <v>39</v>
      </c>
      <c r="C510" s="87" t="s">
        <v>51</v>
      </c>
      <c r="D510" s="87">
        <v>8</v>
      </c>
    </row>
    <row r="511" spans="1:4" x14ac:dyDescent="0.35">
      <c r="A511" s="87" t="s">
        <v>97</v>
      </c>
      <c r="B511" s="87" t="s">
        <v>39</v>
      </c>
      <c r="C511" s="87" t="s">
        <v>82</v>
      </c>
      <c r="D511" s="87">
        <v>161</v>
      </c>
    </row>
    <row r="512" spans="1:4" x14ac:dyDescent="0.35">
      <c r="A512" s="87" t="s">
        <v>97</v>
      </c>
      <c r="B512" s="87" t="s">
        <v>39</v>
      </c>
      <c r="C512" s="87" t="s">
        <v>52</v>
      </c>
      <c r="D512" s="87">
        <v>26</v>
      </c>
    </row>
    <row r="513" spans="1:4" x14ac:dyDescent="0.35">
      <c r="A513" s="87" t="s">
        <v>97</v>
      </c>
      <c r="B513" s="87" t="s">
        <v>38</v>
      </c>
      <c r="C513" s="87" t="s">
        <v>40</v>
      </c>
      <c r="D513" s="87">
        <v>117</v>
      </c>
    </row>
    <row r="514" spans="1:4" x14ac:dyDescent="0.35">
      <c r="A514" s="87" t="s">
        <v>97</v>
      </c>
      <c r="B514" s="87" t="s">
        <v>38</v>
      </c>
      <c r="C514" s="87" t="s">
        <v>41</v>
      </c>
      <c r="D514" s="87">
        <v>2</v>
      </c>
    </row>
    <row r="515" spans="1:4" x14ac:dyDescent="0.35">
      <c r="A515" s="87" t="s">
        <v>97</v>
      </c>
      <c r="B515" s="87" t="s">
        <v>38</v>
      </c>
      <c r="C515" s="87" t="s">
        <v>42</v>
      </c>
      <c r="D515" s="87">
        <v>88</v>
      </c>
    </row>
    <row r="516" spans="1:4" x14ac:dyDescent="0.35">
      <c r="A516" s="87" t="s">
        <v>97</v>
      </c>
      <c r="B516" s="87" t="s">
        <v>38</v>
      </c>
      <c r="C516" s="87" t="s">
        <v>43</v>
      </c>
      <c r="D516" s="87">
        <v>24</v>
      </c>
    </row>
    <row r="517" spans="1:4" x14ac:dyDescent="0.35">
      <c r="A517" s="87" t="s">
        <v>97</v>
      </c>
      <c r="B517" s="87" t="s">
        <v>38</v>
      </c>
      <c r="C517" s="87" t="s">
        <v>95</v>
      </c>
      <c r="D517" s="87">
        <v>112</v>
      </c>
    </row>
    <row r="518" spans="1:4" x14ac:dyDescent="0.35">
      <c r="A518" s="87" t="s">
        <v>97</v>
      </c>
      <c r="B518" s="87" t="s">
        <v>38</v>
      </c>
      <c r="C518" s="87" t="s">
        <v>45</v>
      </c>
      <c r="D518" s="87">
        <v>14</v>
      </c>
    </row>
    <row r="519" spans="1:4" x14ac:dyDescent="0.35">
      <c r="A519" s="87" t="s">
        <v>97</v>
      </c>
      <c r="B519" s="87" t="s">
        <v>38</v>
      </c>
      <c r="C519" s="87" t="s">
        <v>47</v>
      </c>
      <c r="D519" s="87">
        <v>139</v>
      </c>
    </row>
    <row r="520" spans="1:4" x14ac:dyDescent="0.35">
      <c r="A520" s="87" t="s">
        <v>97</v>
      </c>
      <c r="B520" s="87" t="s">
        <v>38</v>
      </c>
      <c r="C520" s="87" t="s">
        <v>48</v>
      </c>
      <c r="D520" s="87">
        <v>779</v>
      </c>
    </row>
    <row r="521" spans="1:4" x14ac:dyDescent="0.35">
      <c r="A521" s="87" t="s">
        <v>97</v>
      </c>
      <c r="B521" s="87" t="s">
        <v>38</v>
      </c>
      <c r="C521" s="87" t="s">
        <v>49</v>
      </c>
      <c r="D521" s="87">
        <v>12</v>
      </c>
    </row>
    <row r="522" spans="1:4" x14ac:dyDescent="0.35">
      <c r="A522" s="87" t="s">
        <v>97</v>
      </c>
      <c r="B522" s="87" t="s">
        <v>38</v>
      </c>
      <c r="C522" s="87" t="s">
        <v>50</v>
      </c>
      <c r="D522" s="87">
        <v>25</v>
      </c>
    </row>
    <row r="523" spans="1:4" x14ac:dyDescent="0.35">
      <c r="A523" s="87" t="s">
        <v>97</v>
      </c>
      <c r="B523" s="87" t="s">
        <v>38</v>
      </c>
      <c r="C523" s="87" t="s">
        <v>51</v>
      </c>
      <c r="D523" s="87">
        <v>12</v>
      </c>
    </row>
    <row r="524" spans="1:4" x14ac:dyDescent="0.35">
      <c r="A524" s="87" t="s">
        <v>97</v>
      </c>
      <c r="B524" s="87" t="s">
        <v>38</v>
      </c>
      <c r="C524" s="87" t="s">
        <v>82</v>
      </c>
      <c r="D524" s="87">
        <v>138</v>
      </c>
    </row>
    <row r="525" spans="1:4" x14ac:dyDescent="0.35">
      <c r="A525" s="87" t="s">
        <v>97</v>
      </c>
      <c r="B525" s="87" t="s">
        <v>38</v>
      </c>
      <c r="C525" s="87" t="s">
        <v>52</v>
      </c>
      <c r="D525" s="87">
        <v>15</v>
      </c>
    </row>
    <row r="526" spans="1:4" x14ac:dyDescent="0.35">
      <c r="A526" s="87" t="s">
        <v>98</v>
      </c>
      <c r="B526" s="87" t="s">
        <v>0</v>
      </c>
      <c r="C526" s="87" t="s">
        <v>40</v>
      </c>
      <c r="D526" s="87">
        <v>8</v>
      </c>
    </row>
    <row r="527" spans="1:4" x14ac:dyDescent="0.35">
      <c r="A527" s="87" t="s">
        <v>98</v>
      </c>
      <c r="B527" s="87" t="s">
        <v>0</v>
      </c>
      <c r="C527" s="87" t="s">
        <v>41</v>
      </c>
      <c r="D527" s="87">
        <v>3</v>
      </c>
    </row>
    <row r="528" spans="1:4" x14ac:dyDescent="0.35">
      <c r="A528" s="87" t="s">
        <v>98</v>
      </c>
      <c r="B528" s="87" t="s">
        <v>0</v>
      </c>
      <c r="C528" s="87" t="s">
        <v>42</v>
      </c>
      <c r="D528" s="87">
        <v>47</v>
      </c>
    </row>
    <row r="529" spans="1:4" x14ac:dyDescent="0.35">
      <c r="A529" s="87" t="s">
        <v>98</v>
      </c>
      <c r="B529" s="87" t="s">
        <v>0</v>
      </c>
      <c r="C529" s="87" t="s">
        <v>95</v>
      </c>
      <c r="D529" s="87">
        <v>24</v>
      </c>
    </row>
    <row r="530" spans="1:4" x14ac:dyDescent="0.35">
      <c r="A530" s="87" t="s">
        <v>98</v>
      </c>
      <c r="B530" s="87" t="s">
        <v>0</v>
      </c>
      <c r="C530" s="87" t="s">
        <v>45</v>
      </c>
      <c r="D530" s="87">
        <v>1</v>
      </c>
    </row>
    <row r="531" spans="1:4" x14ac:dyDescent="0.35">
      <c r="A531" s="87" t="s">
        <v>98</v>
      </c>
      <c r="B531" s="87" t="s">
        <v>0</v>
      </c>
      <c r="C531" s="87" t="s">
        <v>46</v>
      </c>
      <c r="D531" s="87">
        <v>1</v>
      </c>
    </row>
    <row r="532" spans="1:4" x14ac:dyDescent="0.35">
      <c r="A532" s="87" t="s">
        <v>98</v>
      </c>
      <c r="B532" s="87" t="s">
        <v>0</v>
      </c>
      <c r="C532" s="87" t="s">
        <v>47</v>
      </c>
      <c r="D532" s="87">
        <v>8</v>
      </c>
    </row>
    <row r="533" spans="1:4" x14ac:dyDescent="0.35">
      <c r="A533" s="87" t="s">
        <v>98</v>
      </c>
      <c r="B533" s="87" t="s">
        <v>0</v>
      </c>
      <c r="C533" s="87" t="s">
        <v>48</v>
      </c>
      <c r="D533" s="87">
        <v>24</v>
      </c>
    </row>
    <row r="534" spans="1:4" x14ac:dyDescent="0.35">
      <c r="A534" s="87" t="s">
        <v>98</v>
      </c>
      <c r="B534" s="87" t="s">
        <v>0</v>
      </c>
      <c r="C534" s="87" t="s">
        <v>49</v>
      </c>
      <c r="D534" s="87">
        <v>1</v>
      </c>
    </row>
    <row r="535" spans="1:4" x14ac:dyDescent="0.35">
      <c r="A535" s="87" t="s">
        <v>98</v>
      </c>
      <c r="B535" s="87" t="s">
        <v>0</v>
      </c>
      <c r="C535" s="87" t="s">
        <v>82</v>
      </c>
      <c r="D535" s="87">
        <v>20</v>
      </c>
    </row>
    <row r="536" spans="1:4" x14ac:dyDescent="0.35">
      <c r="A536" s="87" t="s">
        <v>98</v>
      </c>
      <c r="B536" s="87" t="s">
        <v>0</v>
      </c>
      <c r="C536" s="87" t="s">
        <v>52</v>
      </c>
      <c r="D536" s="87">
        <v>6</v>
      </c>
    </row>
    <row r="537" spans="1:4" x14ac:dyDescent="0.35">
      <c r="A537" s="87" t="s">
        <v>98</v>
      </c>
      <c r="B537" s="87" t="s">
        <v>91</v>
      </c>
      <c r="C537" s="87" t="s">
        <v>40</v>
      </c>
      <c r="D537" s="87">
        <v>4</v>
      </c>
    </row>
    <row r="538" spans="1:4" x14ac:dyDescent="0.35">
      <c r="A538" s="87" t="s">
        <v>98</v>
      </c>
      <c r="B538" s="87" t="s">
        <v>91</v>
      </c>
      <c r="C538" s="87" t="s">
        <v>41</v>
      </c>
      <c r="D538" s="87">
        <v>1</v>
      </c>
    </row>
    <row r="539" spans="1:4" x14ac:dyDescent="0.35">
      <c r="A539" s="87" t="s">
        <v>98</v>
      </c>
      <c r="B539" s="87" t="s">
        <v>91</v>
      </c>
      <c r="C539" s="87" t="s">
        <v>42</v>
      </c>
      <c r="D539" s="87">
        <v>307</v>
      </c>
    </row>
    <row r="540" spans="1:4" x14ac:dyDescent="0.35">
      <c r="A540" s="87" t="s">
        <v>98</v>
      </c>
      <c r="B540" s="87" t="s">
        <v>91</v>
      </c>
      <c r="C540" s="87" t="s">
        <v>43</v>
      </c>
      <c r="D540" s="87">
        <v>24</v>
      </c>
    </row>
    <row r="541" spans="1:4" x14ac:dyDescent="0.35">
      <c r="A541" s="87" t="s">
        <v>98</v>
      </c>
      <c r="B541" s="87" t="s">
        <v>91</v>
      </c>
      <c r="C541" s="87" t="s">
        <v>95</v>
      </c>
      <c r="D541" s="87">
        <v>300</v>
      </c>
    </row>
    <row r="542" spans="1:4" x14ac:dyDescent="0.35">
      <c r="A542" s="87" t="s">
        <v>98</v>
      </c>
      <c r="B542" s="87" t="s">
        <v>91</v>
      </c>
      <c r="C542" s="87" t="s">
        <v>53</v>
      </c>
      <c r="D542" s="87">
        <v>78</v>
      </c>
    </row>
    <row r="543" spans="1:4" x14ac:dyDescent="0.35">
      <c r="A543" s="87" t="s">
        <v>98</v>
      </c>
      <c r="B543" s="87" t="s">
        <v>91</v>
      </c>
      <c r="C543" s="87" t="s">
        <v>54</v>
      </c>
      <c r="D543" s="87">
        <v>282</v>
      </c>
    </row>
    <row r="544" spans="1:4" x14ac:dyDescent="0.35">
      <c r="A544" s="87" t="s">
        <v>98</v>
      </c>
      <c r="B544" s="87" t="s">
        <v>91</v>
      </c>
      <c r="C544" s="87" t="s">
        <v>55</v>
      </c>
      <c r="D544" s="87">
        <v>78</v>
      </c>
    </row>
    <row r="545" spans="1:4" x14ac:dyDescent="0.35">
      <c r="A545" s="87" t="s">
        <v>98</v>
      </c>
      <c r="B545" s="87" t="s">
        <v>91</v>
      </c>
      <c r="C545" s="87" t="s">
        <v>45</v>
      </c>
      <c r="D545" s="87">
        <v>4</v>
      </c>
    </row>
    <row r="546" spans="1:4" x14ac:dyDescent="0.35">
      <c r="A546" s="87" t="s">
        <v>98</v>
      </c>
      <c r="B546" s="87" t="s">
        <v>91</v>
      </c>
      <c r="C546" s="87" t="s">
        <v>47</v>
      </c>
      <c r="D546" s="87">
        <v>28</v>
      </c>
    </row>
    <row r="547" spans="1:4" x14ac:dyDescent="0.35">
      <c r="A547" s="87" t="s">
        <v>98</v>
      </c>
      <c r="B547" s="87" t="s">
        <v>91</v>
      </c>
      <c r="C547" s="87" t="s">
        <v>48</v>
      </c>
      <c r="D547" s="87">
        <v>169</v>
      </c>
    </row>
    <row r="548" spans="1:4" x14ac:dyDescent="0.35">
      <c r="A548" s="87" t="s">
        <v>98</v>
      </c>
      <c r="B548" s="87" t="s">
        <v>91</v>
      </c>
      <c r="C548" s="87" t="s">
        <v>49</v>
      </c>
      <c r="D548" s="87">
        <v>9</v>
      </c>
    </row>
    <row r="549" spans="1:4" x14ac:dyDescent="0.35">
      <c r="A549" s="87" t="s">
        <v>98</v>
      </c>
      <c r="B549" s="87" t="s">
        <v>91</v>
      </c>
      <c r="C549" s="87" t="s">
        <v>50</v>
      </c>
      <c r="D549" s="87">
        <v>25</v>
      </c>
    </row>
    <row r="550" spans="1:4" x14ac:dyDescent="0.35">
      <c r="A550" s="87" t="s">
        <v>98</v>
      </c>
      <c r="B550" s="87" t="s">
        <v>91</v>
      </c>
      <c r="C550" s="87" t="s">
        <v>51</v>
      </c>
      <c r="D550" s="87">
        <v>6</v>
      </c>
    </row>
    <row r="551" spans="1:4" x14ac:dyDescent="0.35">
      <c r="A551" s="87" t="s">
        <v>98</v>
      </c>
      <c r="B551" s="87" t="s">
        <v>91</v>
      </c>
      <c r="C551" s="87" t="s">
        <v>82</v>
      </c>
      <c r="D551" s="87">
        <v>43</v>
      </c>
    </row>
    <row r="552" spans="1:4" x14ac:dyDescent="0.35">
      <c r="A552" s="87" t="s">
        <v>98</v>
      </c>
      <c r="B552" s="87" t="s">
        <v>91</v>
      </c>
      <c r="C552" s="87" t="s">
        <v>52</v>
      </c>
      <c r="D552" s="87">
        <v>128</v>
      </c>
    </row>
    <row r="553" spans="1:4" x14ac:dyDescent="0.35">
      <c r="A553" s="87" t="s">
        <v>98</v>
      </c>
      <c r="B553" s="87" t="s">
        <v>39</v>
      </c>
      <c r="C553" s="87" t="s">
        <v>40</v>
      </c>
      <c r="D553" s="87">
        <v>8</v>
      </c>
    </row>
    <row r="554" spans="1:4" x14ac:dyDescent="0.35">
      <c r="A554" s="87" t="s">
        <v>98</v>
      </c>
      <c r="B554" s="87" t="s">
        <v>39</v>
      </c>
      <c r="C554" s="87" t="s">
        <v>41</v>
      </c>
      <c r="D554" s="87">
        <v>13</v>
      </c>
    </row>
    <row r="555" spans="1:4" x14ac:dyDescent="0.35">
      <c r="A555" s="87" t="s">
        <v>98</v>
      </c>
      <c r="B555" s="87" t="s">
        <v>39</v>
      </c>
      <c r="C555" s="87" t="s">
        <v>42</v>
      </c>
      <c r="D555" s="87">
        <v>365</v>
      </c>
    </row>
    <row r="556" spans="1:4" x14ac:dyDescent="0.35">
      <c r="A556" s="87" t="s">
        <v>98</v>
      </c>
      <c r="B556" s="87" t="s">
        <v>39</v>
      </c>
      <c r="C556" s="87" t="s">
        <v>43</v>
      </c>
      <c r="D556" s="87">
        <v>10</v>
      </c>
    </row>
    <row r="557" spans="1:4" x14ac:dyDescent="0.35">
      <c r="A557" s="87" t="s">
        <v>98</v>
      </c>
      <c r="B557" s="87" t="s">
        <v>39</v>
      </c>
      <c r="C557" s="87" t="s">
        <v>95</v>
      </c>
      <c r="D557" s="87">
        <v>272</v>
      </c>
    </row>
    <row r="558" spans="1:4" x14ac:dyDescent="0.35">
      <c r="A558" s="87" t="s">
        <v>98</v>
      </c>
      <c r="B558" s="87" t="s">
        <v>39</v>
      </c>
      <c r="C558" s="87" t="s">
        <v>45</v>
      </c>
      <c r="D558" s="87">
        <v>13</v>
      </c>
    </row>
    <row r="559" spans="1:4" x14ac:dyDescent="0.35">
      <c r="A559" s="87" t="s">
        <v>98</v>
      </c>
      <c r="B559" s="87" t="s">
        <v>39</v>
      </c>
      <c r="C559" s="87" t="s">
        <v>46</v>
      </c>
      <c r="D559" s="87">
        <v>26</v>
      </c>
    </row>
    <row r="560" spans="1:4" x14ac:dyDescent="0.35">
      <c r="A560" s="87" t="s">
        <v>98</v>
      </c>
      <c r="B560" s="87" t="s">
        <v>39</v>
      </c>
      <c r="C560" s="87" t="s">
        <v>47</v>
      </c>
      <c r="D560" s="87">
        <v>44</v>
      </c>
    </row>
    <row r="561" spans="1:4" x14ac:dyDescent="0.35">
      <c r="A561" s="87" t="s">
        <v>98</v>
      </c>
      <c r="B561" s="87" t="s">
        <v>39</v>
      </c>
      <c r="C561" s="87" t="s">
        <v>48</v>
      </c>
      <c r="D561" s="87">
        <v>154</v>
      </c>
    </row>
    <row r="562" spans="1:4" x14ac:dyDescent="0.35">
      <c r="A562" s="87" t="s">
        <v>98</v>
      </c>
      <c r="B562" s="87" t="s">
        <v>39</v>
      </c>
      <c r="C562" s="87" t="s">
        <v>49</v>
      </c>
      <c r="D562" s="87">
        <v>13</v>
      </c>
    </row>
    <row r="563" spans="1:4" x14ac:dyDescent="0.35">
      <c r="A563" s="87" t="s">
        <v>98</v>
      </c>
      <c r="B563" s="87" t="s">
        <v>39</v>
      </c>
      <c r="C563" s="87" t="s">
        <v>50</v>
      </c>
      <c r="D563" s="87">
        <v>10</v>
      </c>
    </row>
    <row r="564" spans="1:4" x14ac:dyDescent="0.35">
      <c r="A564" s="87" t="s">
        <v>98</v>
      </c>
      <c r="B564" s="87" t="s">
        <v>39</v>
      </c>
      <c r="C564" s="87" t="s">
        <v>51</v>
      </c>
      <c r="D564" s="87">
        <v>10</v>
      </c>
    </row>
    <row r="565" spans="1:4" x14ac:dyDescent="0.35">
      <c r="A565" s="87" t="s">
        <v>98</v>
      </c>
      <c r="B565" s="87" t="s">
        <v>39</v>
      </c>
      <c r="C565" s="87" t="s">
        <v>82</v>
      </c>
      <c r="D565" s="87">
        <v>129</v>
      </c>
    </row>
    <row r="566" spans="1:4" x14ac:dyDescent="0.35">
      <c r="A566" s="87" t="s">
        <v>98</v>
      </c>
      <c r="B566" s="87" t="s">
        <v>39</v>
      </c>
      <c r="C566" s="87" t="s">
        <v>52</v>
      </c>
      <c r="D566" s="87">
        <v>71</v>
      </c>
    </row>
    <row r="567" spans="1:4" x14ac:dyDescent="0.35">
      <c r="A567" s="87" t="s">
        <v>98</v>
      </c>
      <c r="B567" s="87" t="s">
        <v>38</v>
      </c>
      <c r="C567" s="87" t="s">
        <v>40</v>
      </c>
      <c r="D567" s="87">
        <v>161</v>
      </c>
    </row>
    <row r="568" spans="1:4" x14ac:dyDescent="0.35">
      <c r="A568" s="87" t="s">
        <v>98</v>
      </c>
      <c r="B568" s="87" t="s">
        <v>38</v>
      </c>
      <c r="C568" s="87" t="s">
        <v>41</v>
      </c>
      <c r="D568" s="87">
        <v>13</v>
      </c>
    </row>
    <row r="569" spans="1:4" x14ac:dyDescent="0.35">
      <c r="A569" s="87" t="s">
        <v>98</v>
      </c>
      <c r="B569" s="87" t="s">
        <v>38</v>
      </c>
      <c r="C569" s="87" t="s">
        <v>42</v>
      </c>
      <c r="D569" s="87">
        <v>160</v>
      </c>
    </row>
    <row r="570" spans="1:4" x14ac:dyDescent="0.35">
      <c r="A570" s="87" t="s">
        <v>98</v>
      </c>
      <c r="B570" s="87" t="s">
        <v>38</v>
      </c>
      <c r="C570" s="87" t="s">
        <v>43</v>
      </c>
      <c r="D570" s="87">
        <v>14</v>
      </c>
    </row>
    <row r="571" spans="1:4" x14ac:dyDescent="0.35">
      <c r="A571" s="87" t="s">
        <v>98</v>
      </c>
      <c r="B571" s="87" t="s">
        <v>38</v>
      </c>
      <c r="C571" s="87" t="s">
        <v>95</v>
      </c>
      <c r="D571" s="87">
        <v>124</v>
      </c>
    </row>
    <row r="572" spans="1:4" x14ac:dyDescent="0.35">
      <c r="A572" s="87" t="s">
        <v>98</v>
      </c>
      <c r="B572" s="87" t="s">
        <v>38</v>
      </c>
      <c r="C572" s="87" t="s">
        <v>45</v>
      </c>
      <c r="D572" s="87">
        <v>2</v>
      </c>
    </row>
    <row r="573" spans="1:4" x14ac:dyDescent="0.35">
      <c r="A573" s="87" t="s">
        <v>98</v>
      </c>
      <c r="B573" s="87" t="s">
        <v>38</v>
      </c>
      <c r="C573" s="87" t="s">
        <v>47</v>
      </c>
      <c r="D573" s="87">
        <v>195</v>
      </c>
    </row>
    <row r="574" spans="1:4" x14ac:dyDescent="0.35">
      <c r="A574" s="87" t="s">
        <v>98</v>
      </c>
      <c r="B574" s="87" t="s">
        <v>38</v>
      </c>
      <c r="C574" s="87" t="s">
        <v>48</v>
      </c>
      <c r="D574" s="87">
        <v>1024</v>
      </c>
    </row>
    <row r="575" spans="1:4" x14ac:dyDescent="0.35">
      <c r="A575" s="87" t="s">
        <v>98</v>
      </c>
      <c r="B575" s="87" t="s">
        <v>38</v>
      </c>
      <c r="C575" s="87" t="s">
        <v>49</v>
      </c>
      <c r="D575" s="87">
        <v>12</v>
      </c>
    </row>
    <row r="576" spans="1:4" x14ac:dyDescent="0.35">
      <c r="A576" s="87" t="s">
        <v>98</v>
      </c>
      <c r="B576" s="87" t="s">
        <v>38</v>
      </c>
      <c r="C576" s="87" t="s">
        <v>50</v>
      </c>
      <c r="D576" s="87">
        <v>30</v>
      </c>
    </row>
    <row r="577" spans="1:4" x14ac:dyDescent="0.35">
      <c r="A577" s="87" t="s">
        <v>98</v>
      </c>
      <c r="B577" s="87" t="s">
        <v>38</v>
      </c>
      <c r="C577" s="87" t="s">
        <v>51</v>
      </c>
      <c r="D577" s="87">
        <v>15</v>
      </c>
    </row>
    <row r="578" spans="1:4" x14ac:dyDescent="0.35">
      <c r="A578" s="87" t="s">
        <v>98</v>
      </c>
      <c r="B578" s="87" t="s">
        <v>38</v>
      </c>
      <c r="C578" s="87" t="s">
        <v>82</v>
      </c>
      <c r="D578" s="87">
        <v>98</v>
      </c>
    </row>
    <row r="579" spans="1:4" x14ac:dyDescent="0.35">
      <c r="A579" s="87" t="s">
        <v>98</v>
      </c>
      <c r="B579" s="87" t="s">
        <v>38</v>
      </c>
      <c r="C579" s="87" t="s">
        <v>52</v>
      </c>
      <c r="D579" s="87">
        <v>25</v>
      </c>
    </row>
    <row r="580" spans="1:4" x14ac:dyDescent="0.35">
      <c r="A580" s="87" t="s">
        <v>99</v>
      </c>
      <c r="B580" s="87" t="s">
        <v>0</v>
      </c>
      <c r="C580" s="87" t="s">
        <v>40</v>
      </c>
      <c r="D580" s="87">
        <v>8</v>
      </c>
    </row>
    <row r="581" spans="1:4" x14ac:dyDescent="0.35">
      <c r="A581" s="87" t="s">
        <v>99</v>
      </c>
      <c r="B581" s="87" t="s">
        <v>0</v>
      </c>
      <c r="C581" s="87" t="s">
        <v>41</v>
      </c>
      <c r="D581" s="87">
        <v>5</v>
      </c>
    </row>
    <row r="582" spans="1:4" x14ac:dyDescent="0.35">
      <c r="A582" s="87" t="s">
        <v>99</v>
      </c>
      <c r="B582" s="87" t="s">
        <v>0</v>
      </c>
      <c r="C582" s="87" t="s">
        <v>42</v>
      </c>
      <c r="D582" s="87">
        <v>50</v>
      </c>
    </row>
    <row r="583" spans="1:4" x14ac:dyDescent="0.35">
      <c r="A583" s="87" t="s">
        <v>99</v>
      </c>
      <c r="B583" s="87" t="s">
        <v>0</v>
      </c>
      <c r="C583" s="87" t="s">
        <v>43</v>
      </c>
      <c r="D583" s="87">
        <v>1</v>
      </c>
    </row>
    <row r="584" spans="1:4" x14ac:dyDescent="0.35">
      <c r="A584" s="87" t="s">
        <v>99</v>
      </c>
      <c r="B584" s="87" t="s">
        <v>0</v>
      </c>
      <c r="C584" s="87" t="s">
        <v>95</v>
      </c>
      <c r="D584" s="87">
        <v>30</v>
      </c>
    </row>
    <row r="585" spans="1:4" x14ac:dyDescent="0.35">
      <c r="A585" s="87" t="s">
        <v>99</v>
      </c>
      <c r="B585" s="87" t="s">
        <v>0</v>
      </c>
      <c r="C585" s="87" t="s">
        <v>47</v>
      </c>
      <c r="D585" s="87">
        <v>5</v>
      </c>
    </row>
    <row r="586" spans="1:4" x14ac:dyDescent="0.35">
      <c r="A586" s="87" t="s">
        <v>99</v>
      </c>
      <c r="B586" s="87" t="s">
        <v>0</v>
      </c>
      <c r="C586" s="87" t="s">
        <v>48</v>
      </c>
      <c r="D586" s="87">
        <v>22</v>
      </c>
    </row>
    <row r="587" spans="1:4" x14ac:dyDescent="0.35">
      <c r="A587" s="87" t="s">
        <v>99</v>
      </c>
      <c r="B587" s="87" t="s">
        <v>0</v>
      </c>
      <c r="C587" s="87" t="s">
        <v>49</v>
      </c>
      <c r="D587" s="87">
        <v>1</v>
      </c>
    </row>
    <row r="588" spans="1:4" x14ac:dyDescent="0.35">
      <c r="A588" s="87" t="s">
        <v>99</v>
      </c>
      <c r="B588" s="87" t="s">
        <v>0</v>
      </c>
      <c r="C588" s="87" t="s">
        <v>50</v>
      </c>
      <c r="D588" s="87">
        <v>3</v>
      </c>
    </row>
    <row r="589" spans="1:4" x14ac:dyDescent="0.35">
      <c r="A589" s="87" t="s">
        <v>99</v>
      </c>
      <c r="B589" s="87" t="s">
        <v>0</v>
      </c>
      <c r="C589" s="87" t="s">
        <v>51</v>
      </c>
      <c r="D589" s="87">
        <v>1</v>
      </c>
    </row>
    <row r="590" spans="1:4" x14ac:dyDescent="0.35">
      <c r="A590" s="87" t="s">
        <v>99</v>
      </c>
      <c r="B590" s="87" t="s">
        <v>0</v>
      </c>
      <c r="C590" s="87" t="s">
        <v>82</v>
      </c>
      <c r="D590" s="87">
        <v>3</v>
      </c>
    </row>
    <row r="591" spans="1:4" x14ac:dyDescent="0.35">
      <c r="A591" s="87" t="s">
        <v>99</v>
      </c>
      <c r="B591" s="87" t="s">
        <v>0</v>
      </c>
      <c r="C591" s="87" t="s">
        <v>52</v>
      </c>
      <c r="D591" s="87">
        <v>5</v>
      </c>
    </row>
    <row r="592" spans="1:4" x14ac:dyDescent="0.35">
      <c r="A592" s="87" t="s">
        <v>99</v>
      </c>
      <c r="B592" s="87" t="s">
        <v>91</v>
      </c>
      <c r="C592" s="87" t="s">
        <v>40</v>
      </c>
      <c r="D592" s="87">
        <v>8</v>
      </c>
    </row>
    <row r="593" spans="1:4" x14ac:dyDescent="0.35">
      <c r="A593" s="87" t="s">
        <v>99</v>
      </c>
      <c r="B593" s="87" t="s">
        <v>91</v>
      </c>
      <c r="C593" s="87" t="s">
        <v>41</v>
      </c>
      <c r="D593" s="87">
        <v>1</v>
      </c>
    </row>
    <row r="594" spans="1:4" x14ac:dyDescent="0.35">
      <c r="A594" s="87" t="s">
        <v>99</v>
      </c>
      <c r="B594" s="87" t="s">
        <v>91</v>
      </c>
      <c r="C594" s="87" t="s">
        <v>42</v>
      </c>
      <c r="D594" s="87">
        <v>264</v>
      </c>
    </row>
    <row r="595" spans="1:4" x14ac:dyDescent="0.35">
      <c r="A595" s="87" t="s">
        <v>99</v>
      </c>
      <c r="B595" s="87" t="s">
        <v>91</v>
      </c>
      <c r="C595" s="87" t="s">
        <v>43</v>
      </c>
      <c r="D595" s="87">
        <v>11</v>
      </c>
    </row>
    <row r="596" spans="1:4" x14ac:dyDescent="0.35">
      <c r="A596" s="87" t="s">
        <v>99</v>
      </c>
      <c r="B596" s="87" t="s">
        <v>91</v>
      </c>
      <c r="C596" s="87" t="s">
        <v>95</v>
      </c>
      <c r="D596" s="87">
        <v>233</v>
      </c>
    </row>
    <row r="597" spans="1:4" x14ac:dyDescent="0.35">
      <c r="A597" s="87" t="s">
        <v>99</v>
      </c>
      <c r="B597" s="87" t="s">
        <v>91</v>
      </c>
      <c r="C597" s="87" t="s">
        <v>53</v>
      </c>
      <c r="D597" s="87">
        <v>51</v>
      </c>
    </row>
    <row r="598" spans="1:4" x14ac:dyDescent="0.35">
      <c r="A598" s="87" t="s">
        <v>99</v>
      </c>
      <c r="B598" s="87" t="s">
        <v>91</v>
      </c>
      <c r="C598" s="87" t="s">
        <v>54</v>
      </c>
      <c r="D598" s="87">
        <v>226</v>
      </c>
    </row>
    <row r="599" spans="1:4" x14ac:dyDescent="0.35">
      <c r="A599" s="87" t="s">
        <v>99</v>
      </c>
      <c r="B599" s="87" t="s">
        <v>91</v>
      </c>
      <c r="C599" s="87" t="s">
        <v>55</v>
      </c>
      <c r="D599" s="87">
        <v>104</v>
      </c>
    </row>
    <row r="600" spans="1:4" x14ac:dyDescent="0.35">
      <c r="A600" s="87" t="s">
        <v>99</v>
      </c>
      <c r="B600" s="87" t="s">
        <v>91</v>
      </c>
      <c r="C600" s="87" t="s">
        <v>46</v>
      </c>
      <c r="D600" s="87">
        <v>2</v>
      </c>
    </row>
    <row r="601" spans="1:4" x14ac:dyDescent="0.35">
      <c r="A601" s="87" t="s">
        <v>99</v>
      </c>
      <c r="B601" s="87" t="s">
        <v>91</v>
      </c>
      <c r="C601" s="87" t="s">
        <v>47</v>
      </c>
      <c r="D601" s="87">
        <v>19</v>
      </c>
    </row>
    <row r="602" spans="1:4" x14ac:dyDescent="0.35">
      <c r="A602" s="87" t="s">
        <v>99</v>
      </c>
      <c r="B602" s="87" t="s">
        <v>91</v>
      </c>
      <c r="C602" s="87" t="s">
        <v>48</v>
      </c>
      <c r="D602" s="87">
        <v>144</v>
      </c>
    </row>
    <row r="603" spans="1:4" x14ac:dyDescent="0.35">
      <c r="A603" s="87" t="s">
        <v>99</v>
      </c>
      <c r="B603" s="87" t="s">
        <v>91</v>
      </c>
      <c r="C603" s="87" t="s">
        <v>49</v>
      </c>
      <c r="D603" s="87">
        <v>10</v>
      </c>
    </row>
    <row r="604" spans="1:4" x14ac:dyDescent="0.35">
      <c r="A604" s="87" t="s">
        <v>99</v>
      </c>
      <c r="B604" s="87" t="s">
        <v>91</v>
      </c>
      <c r="C604" s="87" t="s">
        <v>50</v>
      </c>
      <c r="D604" s="87">
        <v>25</v>
      </c>
    </row>
    <row r="605" spans="1:4" x14ac:dyDescent="0.35">
      <c r="A605" s="87" t="s">
        <v>99</v>
      </c>
      <c r="B605" s="87" t="s">
        <v>91</v>
      </c>
      <c r="C605" s="87" t="s">
        <v>51</v>
      </c>
      <c r="D605" s="87">
        <v>8</v>
      </c>
    </row>
    <row r="606" spans="1:4" x14ac:dyDescent="0.35">
      <c r="A606" s="87" t="s">
        <v>99</v>
      </c>
      <c r="B606" s="87" t="s">
        <v>91</v>
      </c>
      <c r="C606" s="87" t="s">
        <v>82</v>
      </c>
      <c r="D606" s="87">
        <v>34</v>
      </c>
    </row>
    <row r="607" spans="1:4" x14ac:dyDescent="0.35">
      <c r="A607" s="87" t="s">
        <v>99</v>
      </c>
      <c r="B607" s="87" t="s">
        <v>91</v>
      </c>
      <c r="C607" s="87" t="s">
        <v>52</v>
      </c>
      <c r="D607" s="87">
        <v>131</v>
      </c>
    </row>
    <row r="608" spans="1:4" x14ac:dyDescent="0.35">
      <c r="A608" s="87" t="s">
        <v>99</v>
      </c>
      <c r="B608" s="87" t="s">
        <v>39</v>
      </c>
      <c r="C608" s="87" t="s">
        <v>40</v>
      </c>
      <c r="D608" s="87">
        <v>9</v>
      </c>
    </row>
    <row r="609" spans="1:4" x14ac:dyDescent="0.35">
      <c r="A609" s="87" t="s">
        <v>99</v>
      </c>
      <c r="B609" s="87" t="s">
        <v>39</v>
      </c>
      <c r="C609" s="87" t="s">
        <v>41</v>
      </c>
      <c r="D609" s="87">
        <v>19</v>
      </c>
    </row>
    <row r="610" spans="1:4" x14ac:dyDescent="0.35">
      <c r="A610" s="87" t="s">
        <v>99</v>
      </c>
      <c r="B610" s="87" t="s">
        <v>39</v>
      </c>
      <c r="C610" s="87" t="s">
        <v>42</v>
      </c>
      <c r="D610" s="87">
        <v>419</v>
      </c>
    </row>
    <row r="611" spans="1:4" x14ac:dyDescent="0.35">
      <c r="A611" s="87" t="s">
        <v>99</v>
      </c>
      <c r="B611" s="87" t="s">
        <v>39</v>
      </c>
      <c r="C611" s="87" t="s">
        <v>43</v>
      </c>
      <c r="D611" s="87">
        <v>5</v>
      </c>
    </row>
    <row r="612" spans="1:4" x14ac:dyDescent="0.35">
      <c r="A612" s="87" t="s">
        <v>99</v>
      </c>
      <c r="B612" s="87" t="s">
        <v>39</v>
      </c>
      <c r="C612" s="87" t="s">
        <v>95</v>
      </c>
      <c r="D612" s="87">
        <v>282</v>
      </c>
    </row>
    <row r="613" spans="1:4" x14ac:dyDescent="0.35">
      <c r="A613" s="87" t="s">
        <v>99</v>
      </c>
      <c r="B613" s="87" t="s">
        <v>39</v>
      </c>
      <c r="C613" s="87" t="s">
        <v>45</v>
      </c>
      <c r="D613" s="87">
        <v>36</v>
      </c>
    </row>
    <row r="614" spans="1:4" x14ac:dyDescent="0.35">
      <c r="A614" s="87" t="s">
        <v>99</v>
      </c>
      <c r="B614" s="87" t="s">
        <v>39</v>
      </c>
      <c r="C614" s="87" t="s">
        <v>46</v>
      </c>
      <c r="D614" s="87">
        <v>6</v>
      </c>
    </row>
    <row r="615" spans="1:4" x14ac:dyDescent="0.35">
      <c r="A615" s="87" t="s">
        <v>99</v>
      </c>
      <c r="B615" s="87" t="s">
        <v>39</v>
      </c>
      <c r="C615" s="87" t="s">
        <v>47</v>
      </c>
      <c r="D615" s="87">
        <v>33</v>
      </c>
    </row>
    <row r="616" spans="1:4" x14ac:dyDescent="0.35">
      <c r="A616" s="87" t="s">
        <v>99</v>
      </c>
      <c r="B616" s="87" t="s">
        <v>39</v>
      </c>
      <c r="C616" s="87" t="s">
        <v>48</v>
      </c>
      <c r="D616" s="87">
        <v>157</v>
      </c>
    </row>
    <row r="617" spans="1:4" x14ac:dyDescent="0.35">
      <c r="A617" s="87" t="s">
        <v>99</v>
      </c>
      <c r="B617" s="87" t="s">
        <v>39</v>
      </c>
      <c r="C617" s="87" t="s">
        <v>49</v>
      </c>
      <c r="D617" s="87">
        <v>3</v>
      </c>
    </row>
    <row r="618" spans="1:4" x14ac:dyDescent="0.35">
      <c r="A618" s="87" t="s">
        <v>99</v>
      </c>
      <c r="B618" s="87" t="s">
        <v>39</v>
      </c>
      <c r="C618" s="87" t="s">
        <v>50</v>
      </c>
      <c r="D618" s="87">
        <v>9</v>
      </c>
    </row>
    <row r="619" spans="1:4" x14ac:dyDescent="0.35">
      <c r="A619" s="87" t="s">
        <v>99</v>
      </c>
      <c r="B619" s="87" t="s">
        <v>39</v>
      </c>
      <c r="C619" s="87" t="s">
        <v>51</v>
      </c>
      <c r="D619" s="87">
        <v>9</v>
      </c>
    </row>
    <row r="620" spans="1:4" x14ac:dyDescent="0.35">
      <c r="A620" s="87" t="s">
        <v>99</v>
      </c>
      <c r="B620" s="87" t="s">
        <v>39</v>
      </c>
      <c r="C620" s="87" t="s">
        <v>82</v>
      </c>
      <c r="D620" s="87">
        <v>151</v>
      </c>
    </row>
    <row r="621" spans="1:4" x14ac:dyDescent="0.35">
      <c r="A621" s="87" t="s">
        <v>99</v>
      </c>
      <c r="B621" s="87" t="s">
        <v>39</v>
      </c>
      <c r="C621" s="87" t="s">
        <v>52</v>
      </c>
      <c r="D621" s="87">
        <v>51</v>
      </c>
    </row>
    <row r="622" spans="1:4" x14ac:dyDescent="0.35">
      <c r="A622" s="87" t="s">
        <v>99</v>
      </c>
      <c r="B622" s="87" t="s">
        <v>38</v>
      </c>
      <c r="C622" s="87" t="s">
        <v>40</v>
      </c>
      <c r="D622" s="87">
        <v>211</v>
      </c>
    </row>
    <row r="623" spans="1:4" x14ac:dyDescent="0.35">
      <c r="A623" s="87" t="s">
        <v>99</v>
      </c>
      <c r="B623" s="87" t="s">
        <v>38</v>
      </c>
      <c r="C623" s="87" t="s">
        <v>41</v>
      </c>
      <c r="D623" s="87">
        <v>3</v>
      </c>
    </row>
    <row r="624" spans="1:4" x14ac:dyDescent="0.35">
      <c r="A624" s="87" t="s">
        <v>99</v>
      </c>
      <c r="B624" s="87" t="s">
        <v>38</v>
      </c>
      <c r="C624" s="87" t="s">
        <v>42</v>
      </c>
      <c r="D624" s="87">
        <v>189</v>
      </c>
    </row>
    <row r="625" spans="1:4" x14ac:dyDescent="0.35">
      <c r="A625" s="87" t="s">
        <v>99</v>
      </c>
      <c r="B625" s="87" t="s">
        <v>38</v>
      </c>
      <c r="C625" s="87" t="s">
        <v>43</v>
      </c>
      <c r="D625" s="87">
        <v>12</v>
      </c>
    </row>
    <row r="626" spans="1:4" x14ac:dyDescent="0.35">
      <c r="A626" s="87" t="s">
        <v>99</v>
      </c>
      <c r="B626" s="87" t="s">
        <v>38</v>
      </c>
      <c r="C626" s="87" t="s">
        <v>95</v>
      </c>
      <c r="D626" s="87">
        <v>159</v>
      </c>
    </row>
    <row r="627" spans="1:4" x14ac:dyDescent="0.35">
      <c r="A627" s="87" t="s">
        <v>99</v>
      </c>
      <c r="B627" s="87" t="s">
        <v>38</v>
      </c>
      <c r="C627" s="87" t="s">
        <v>47</v>
      </c>
      <c r="D627" s="87">
        <v>142</v>
      </c>
    </row>
    <row r="628" spans="1:4" x14ac:dyDescent="0.35">
      <c r="A628" s="87" t="s">
        <v>99</v>
      </c>
      <c r="B628" s="87" t="s">
        <v>38</v>
      </c>
      <c r="C628" s="87" t="s">
        <v>48</v>
      </c>
      <c r="D628" s="87">
        <v>829</v>
      </c>
    </row>
    <row r="629" spans="1:4" x14ac:dyDescent="0.35">
      <c r="A629" s="87" t="s">
        <v>99</v>
      </c>
      <c r="B629" s="87" t="s">
        <v>38</v>
      </c>
      <c r="C629" s="87" t="s">
        <v>49</v>
      </c>
      <c r="D629" s="87">
        <v>15</v>
      </c>
    </row>
    <row r="630" spans="1:4" x14ac:dyDescent="0.35">
      <c r="A630" s="87" t="s">
        <v>99</v>
      </c>
      <c r="B630" s="87" t="s">
        <v>38</v>
      </c>
      <c r="C630" s="87" t="s">
        <v>50</v>
      </c>
      <c r="D630" s="87">
        <v>36</v>
      </c>
    </row>
    <row r="631" spans="1:4" x14ac:dyDescent="0.35">
      <c r="A631" s="87" t="s">
        <v>99</v>
      </c>
      <c r="B631" s="87" t="s">
        <v>38</v>
      </c>
      <c r="C631" s="87" t="s">
        <v>51</v>
      </c>
      <c r="D631" s="87">
        <v>12</v>
      </c>
    </row>
    <row r="632" spans="1:4" x14ac:dyDescent="0.35">
      <c r="A632" s="87" t="s">
        <v>99</v>
      </c>
      <c r="B632" s="87" t="s">
        <v>38</v>
      </c>
      <c r="C632" s="87" t="s">
        <v>82</v>
      </c>
      <c r="D632" s="87">
        <v>58</v>
      </c>
    </row>
    <row r="633" spans="1:4" x14ac:dyDescent="0.35">
      <c r="A633" s="87" t="s">
        <v>99</v>
      </c>
      <c r="B633" s="87" t="s">
        <v>38</v>
      </c>
      <c r="C633" s="87" t="s">
        <v>52</v>
      </c>
      <c r="D633" s="87">
        <v>39</v>
      </c>
    </row>
  </sheetData>
  <sortState xmlns:xlrd2="http://schemas.microsoft.com/office/spreadsheetml/2017/richdata2" ref="A2:D633">
    <sortCondition ref="A2:A633"/>
    <sortCondition ref="B2:B63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0000"/>
  </sheetPr>
  <dimension ref="A1:AF36"/>
  <sheetViews>
    <sheetView zoomScaleNormal="100" workbookViewId="0">
      <selection activeCell="B7" sqref="B7"/>
    </sheetView>
  </sheetViews>
  <sheetFormatPr defaultColWidth="9.453125" defaultRowHeight="14.5" x14ac:dyDescent="0.35"/>
  <cols>
    <col min="1" max="1" width="71.54296875" style="62" customWidth="1"/>
    <col min="2" max="6" width="14.54296875" style="62" customWidth="1"/>
    <col min="7" max="10" width="9.453125" style="62" customWidth="1"/>
    <col min="11" max="11" width="10" style="62" bestFit="1" customWidth="1"/>
    <col min="12" max="12" width="11.54296875" style="62" customWidth="1"/>
    <col min="13" max="17" width="9.453125" style="62"/>
    <col min="18" max="18" width="11" style="62" customWidth="1"/>
    <col min="19" max="16384" width="9.453125" style="62"/>
  </cols>
  <sheetData>
    <row r="1" spans="1:32" s="61" customFormat="1" ht="37.5" customHeight="1" x14ac:dyDescent="0.5">
      <c r="A1" s="82"/>
      <c r="B1" s="82"/>
      <c r="C1" s="82"/>
      <c r="D1" s="82"/>
      <c r="E1" s="82"/>
      <c r="F1" s="82"/>
      <c r="G1" s="60"/>
      <c r="H1" s="60"/>
    </row>
    <row r="2" spans="1:32" ht="15" customHeight="1" x14ac:dyDescent="0.35">
      <c r="A2" s="63"/>
      <c r="B2" s="64"/>
      <c r="C2" s="64"/>
      <c r="D2" s="64"/>
      <c r="E2" s="64"/>
    </row>
    <row r="3" spans="1:32" ht="15" customHeight="1" x14ac:dyDescent="0.35">
      <c r="A3" s="63" t="str">
        <f>FIRE1111_historical!A3</f>
        <v>2017/18</v>
      </c>
      <c r="B3" s="63"/>
      <c r="C3" s="63"/>
      <c r="D3" s="63"/>
      <c r="E3" s="63"/>
    </row>
    <row r="4" spans="1:32" s="68" customFormat="1" ht="29" x14ac:dyDescent="0.35">
      <c r="A4" s="65" t="s">
        <v>26</v>
      </c>
      <c r="B4" s="66" t="s">
        <v>38</v>
      </c>
      <c r="C4" s="66" t="s">
        <v>91</v>
      </c>
      <c r="D4" s="66" t="s">
        <v>0</v>
      </c>
      <c r="E4" s="66" t="s">
        <v>1</v>
      </c>
      <c r="F4" s="67" t="s">
        <v>2</v>
      </c>
      <c r="K4" s="62"/>
    </row>
    <row r="5" spans="1:32" ht="15" customHeight="1" x14ac:dyDescent="0.35">
      <c r="A5" s="69" t="s">
        <v>10</v>
      </c>
      <c r="B5" s="70" t="str" cm="1">
        <f t="array" ref="B5">IF(OR($A$3="2010/11",$A$3="2011/12",$A$3="2012/13",$A$3="2013/14"),SUMPRODUCT((Data!$A$2:$A$99369=$A$3)*(Data!$B$2:$B$99369=B$4)*(Data!$C$2:$C$99369=$A5)*(Data!$D$2:$D$99369)),"..")</f>
        <v>..</v>
      </c>
      <c r="C5" s="70" t="str" cm="1">
        <f t="array" ref="C5">IF(OR($A$3="2010/11",$A$3="2011/12",$A$3="2012/13",$A$3="2013/14"),SUMPRODUCT((Data!$A$2:$A$99369=$A$3)*(Data!$B$2:$B$99369=C$4)*(Data!$C$2:$C$99369=$A5)*(Data!$D$2:$D$99369)),"..")</f>
        <v>..</v>
      </c>
      <c r="D5" s="70" t="str" cm="1">
        <f t="array" ref="D5">IF(OR($A$3="2010/11",$A$3="2011/12",$A$3="2012/13",$A$3="2013/14"),SUMPRODUCT((Data!$A$2:$A$99369=$A$3)*(Data!$B$2:$B$99369=D$4)*(Data!$C$2:$C$99369=$A5)*(Data!$D$2:$D$99369)),"..")</f>
        <v>..</v>
      </c>
      <c r="E5" s="70" t="str" cm="1">
        <f t="array" ref="E5">IF(OR($A$3="2010/11",$A$3="2011/12",$A$3="2012/13",$A$3="2013/14"),SUMPRODUCT((Data!$A$2:$A$99369=$A$3)*(Data!$B$2:$B$99369=E$4)*(Data!$C$2:$C$99369=$A5)*(Data!$D$2:$D$99369)),"..")</f>
        <v>..</v>
      </c>
      <c r="F5" s="71" t="str" cm="1">
        <f t="array" ref="F5">IF(OR($A$3="2010/11",$A$3="2011/12",$A$3="2012/13",$A$3="2013/14"),SUMPRODUCT((Data!$A$2:$A$99369=$A$3)*(Data!$C$2:$C$99369=$A5)*(Data!$D$2:$D$99369)),"..")</f>
        <v>..</v>
      </c>
      <c r="I5" s="72"/>
      <c r="J5" s="73"/>
      <c r="L5" s="72"/>
      <c r="M5" s="72"/>
      <c r="O5" s="72"/>
      <c r="P5" s="72"/>
      <c r="Q5" s="72"/>
      <c r="R5" s="72"/>
      <c r="S5" s="72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2"/>
    </row>
    <row r="6" spans="1:32" ht="15" customHeight="1" x14ac:dyDescent="0.35">
      <c r="A6" s="62" t="s">
        <v>23</v>
      </c>
      <c r="B6" s="70" cm="1">
        <f t="array" ref="B6">IF(OR($A$3="2014/15",$A$3="2015/16",$A$3="2016/17",$A$3="2017/18"),SUMPRODUCT((Data!$A$2:$A$99369=$A$3)*(Data!$B$2:$B$99369=B$4)*(Data!$C$2:$C$99369=$A6)*(Data!$D$2:$D$99369)),"..")</f>
        <v>20</v>
      </c>
      <c r="C6" s="70" cm="1">
        <f t="array" ref="C6">IF(OR($A$3="2014/15",$A$3="2015/16",$A$3="2016/17",$A$3="2017/18"),SUMPRODUCT((Data!$A$2:$A$99369=$A$3)*(Data!$B$2:$B$99369=C$4)*(Data!$C$2:$C$99369=$A6)*(Data!$D$2:$D$99369)),"..")</f>
        <v>28</v>
      </c>
      <c r="D6" s="70" cm="1">
        <f t="array" ref="D6">IF(OR($A$3="2014/15",$A$3="2015/16",$A$3="2016/17",$A$3="2017/18"),SUMPRODUCT((Data!$A$2:$A$99369=$A$3)*(Data!$B$2:$B$99369=D$4)*(Data!$C$2:$C$99369=$A6)*(Data!$D$2:$D$99369)),"..")</f>
        <v>2</v>
      </c>
      <c r="E6" s="70" cm="1">
        <f t="array" ref="E6">IF(OR($A$3="2014/15",$A$3="2015/16",$A$3="2016/17",$A$3="2017/18"),SUMPRODUCT((Data!$A$2:$A$99369=$A$3)*(Data!$B$2:$B$99369=E$4)*(Data!$C$2:$C$99369=$A6)*(Data!$D$2:$D$99369)),"..")</f>
        <v>15</v>
      </c>
      <c r="F6" s="71" cm="1">
        <f t="array" ref="F6">IF(OR($A$3="2014/15",$A$3="2015/16",$A$3="2016/17",$A$3="2017/18"),SUMPRODUCT((Data!$A$2:$A$99369=$A$3)*(Data!$C$2:$C$99369=$A6)*(Data!$D$2:$D$99369)),"..")</f>
        <v>65</v>
      </c>
      <c r="I6" s="72"/>
      <c r="J6" s="73"/>
      <c r="L6" s="72"/>
      <c r="M6" s="72"/>
      <c r="O6" s="72"/>
      <c r="P6" s="72"/>
      <c r="Q6" s="72"/>
      <c r="R6" s="72"/>
      <c r="S6" s="72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2" ht="15" customHeight="1" x14ac:dyDescent="0.35">
      <c r="A7" s="69" t="s">
        <v>11</v>
      </c>
      <c r="B7" s="70" cm="1">
        <f t="array" ref="B7">SUMPRODUCT((Data!$A$2:$A$99369=$A$3)*(Data!$B$2:$B$99369=B$4)*(Data!$C$2:$C$99369=$A7)*(Data!$D$2:$D$99369))</f>
        <v>47</v>
      </c>
      <c r="C7" s="70" cm="1">
        <f t="array" ref="C7">SUMPRODUCT((Data!$A$2:$A$99369=$A$3)*(Data!$B$2:$B$99369=C$4)*(Data!$C$2:$C$99369=$A7)*(Data!$D$2:$D$99369))</f>
        <v>28</v>
      </c>
      <c r="D7" s="70" cm="1">
        <f t="array" ref="D7">SUMPRODUCT((Data!$A$2:$A$99369=$A$3)*(Data!$B$2:$B$99369=D$4)*(Data!$C$2:$C$99369=$A7)*(Data!$D$2:$D$99369))</f>
        <v>3</v>
      </c>
      <c r="E7" s="70" cm="1">
        <f t="array" ref="E7">SUMPRODUCT((Data!$A$2:$A$99369=$A$3)*(Data!$B$2:$B$99369=E$4)*(Data!$C$2:$C$99369=$A7)*(Data!$D$2:$D$99369))</f>
        <v>13</v>
      </c>
      <c r="F7" s="71" cm="1">
        <f t="array" ref="F7">SUMPRODUCT((Data!$A$2:$A$99369=$A$3)*(Data!$C$2:$C$99369=$A7)*(Data!$D$2:$D$99369))</f>
        <v>91</v>
      </c>
      <c r="I7" s="72"/>
      <c r="J7" s="73"/>
      <c r="L7" s="72"/>
      <c r="M7" s="72"/>
      <c r="O7" s="72"/>
      <c r="P7" s="72"/>
      <c r="Q7" s="72"/>
      <c r="R7" s="72"/>
      <c r="S7" s="72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</row>
    <row r="8" spans="1:32" ht="15" customHeight="1" x14ac:dyDescent="0.35">
      <c r="A8" s="62" t="s">
        <v>12</v>
      </c>
      <c r="B8" s="70" cm="1">
        <f t="array" ref="B8">SUMPRODUCT((Data!$A$2:$A$99369=$A$3)*(Data!$B$2:$B$99369=B$4)*(Data!$C$2:$C$99369=$A8)*(Data!$D$2:$D$99369))</f>
        <v>0</v>
      </c>
      <c r="C8" s="70" cm="1">
        <f t="array" ref="C8">SUMPRODUCT((Data!$A$2:$A$99369=$A$3)*(Data!$B$2:$B$99369=C$4)*(Data!$C$2:$C$99369=$A8)*(Data!$D$2:$D$99369))</f>
        <v>0</v>
      </c>
      <c r="D8" s="70" cm="1">
        <f t="array" ref="D8">SUMPRODUCT((Data!$A$2:$A$99369=$A$3)*(Data!$B$2:$B$99369=D$4)*(Data!$C$2:$C$99369=$A8)*(Data!$D$2:$D$99369))</f>
        <v>0</v>
      </c>
      <c r="E8" s="70" cm="1">
        <f t="array" ref="E8">SUMPRODUCT((Data!$A$2:$A$99369=$A$3)*(Data!$B$2:$B$99369=E$4)*(Data!$C$2:$C$99369=$A8)*(Data!$D$2:$D$99369))</f>
        <v>0</v>
      </c>
      <c r="F8" s="71" cm="1">
        <f t="array" ref="F8">SUMPRODUCT((Data!$A$2:$A$99369=$A$3)*(Data!$C$2:$C$99369=$A8)*(Data!$D$2:$D$99369))</f>
        <v>0</v>
      </c>
      <c r="I8" s="72"/>
      <c r="J8" s="73"/>
      <c r="L8" s="72"/>
      <c r="M8" s="72"/>
      <c r="O8" s="72"/>
      <c r="P8" s="72"/>
      <c r="Q8" s="72"/>
      <c r="R8" s="72"/>
      <c r="S8" s="72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</row>
    <row r="9" spans="1:32" ht="15" customHeight="1" x14ac:dyDescent="0.35">
      <c r="A9" s="62" t="s">
        <v>13</v>
      </c>
      <c r="B9" s="70" t="str" cm="1">
        <f t="array" ref="B9">IF(OR($A$3="2010/11",$A$3="2011/12",$A$3="2012/13",$A$3="2013/14"),SUMPRODUCT((Data!$A$2:$A$99369=$A$3)*(Data!$B$2:$B$99369=B$4)*(Data!$C$2:$C$99369=$A9)*(Data!$D$2:$D$99369)),"..")</f>
        <v>..</v>
      </c>
      <c r="C9" s="70" t="str" cm="1">
        <f t="array" ref="C9">IF(OR($A$3="2010/11",$A$3="2011/12",$A$3="2012/13",$A$3="2013/14"),SUMPRODUCT((Data!$A$2:$A$99369=$A$3)*(Data!$B$2:$B$99369=C$4)*(Data!$C$2:$C$99369=$A9)*(Data!$D$2:$D$99369)),"..")</f>
        <v>..</v>
      </c>
      <c r="D9" s="70" t="str" cm="1">
        <f t="array" ref="D9">IF(OR($A$3="2010/11",$A$3="2011/12",$A$3="2012/13",$A$3="2013/14"),SUMPRODUCT((Data!$A$2:$A$99369=$A$3)*(Data!$B$2:$B$99369=D$4)*(Data!$C$2:$C$99369=$A9)*(Data!$D$2:$D$99369)),"..")</f>
        <v>..</v>
      </c>
      <c r="E9" s="70" t="str" cm="1">
        <f t="array" ref="E9">IF(OR($A$3="2010/11",$A$3="2011/12",$A$3="2012/13",$A$3="2013/14"),SUMPRODUCT((Data!$A$2:$A$99369=$A$3)*(Data!$B$2:$B$99369=E$4)*(Data!$C$2:$C$99369=$A9)*(Data!$D$2:$D$99369)),"..")</f>
        <v>..</v>
      </c>
      <c r="F9" s="71" t="str" cm="1">
        <f t="array" ref="F9">IF(OR($A$3="2010/11",$A$3="2011/12",$A$3="2012/13",$A$3="2013/14"),SUMPRODUCT((Data!$A$2:$A$99369=$A$3)*(Data!$C$2:$C$99369=$A9)*(Data!$D$2:$D$99369)),"..")</f>
        <v>..</v>
      </c>
      <c r="I9" s="72"/>
      <c r="J9" s="73"/>
      <c r="L9" s="72"/>
      <c r="M9" s="72"/>
      <c r="O9" s="72"/>
      <c r="P9" s="72"/>
      <c r="Q9" s="72"/>
      <c r="R9" s="72"/>
      <c r="S9" s="72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</row>
    <row r="10" spans="1:32" ht="15" customHeight="1" x14ac:dyDescent="0.35">
      <c r="A10" s="62" t="s">
        <v>24</v>
      </c>
      <c r="B10" s="70" cm="1">
        <f t="array" ref="B10">IF(OR($A$3="2014/15",$A$3="2015/16",$A$3="2016/17",$A$3="2017/18"),SUMPRODUCT((Data!$A$2:$A$99369=$A$3)*(Data!$B$2:$B$99369=B$4)*(Data!$C$2:$C$99369=$A10)*(Data!$D$2:$D$99369)),"..")</f>
        <v>0</v>
      </c>
      <c r="C10" s="70" cm="1">
        <f t="array" ref="C10">IF(OR($A$3="2014/15",$A$3="2015/16",$A$3="2016/17",$A$3="2017/18"),SUMPRODUCT((Data!$A$2:$A$99369=$A$3)*(Data!$B$2:$B$99369=C$4)*(Data!$C$2:$C$99369=$A10)*(Data!$D$2:$D$99369)),"..")</f>
        <v>0</v>
      </c>
      <c r="D10" s="70" cm="1">
        <f t="array" ref="D10">IF(OR($A$3="2014/15",$A$3="2015/16",$A$3="2016/17",$A$3="2017/18"),SUMPRODUCT((Data!$A$2:$A$99369=$A$3)*(Data!$B$2:$B$99369=D$4)*(Data!$C$2:$C$99369=$A10)*(Data!$D$2:$D$99369)),"..")</f>
        <v>0</v>
      </c>
      <c r="E10" s="70" cm="1">
        <f t="array" ref="E10">IF(OR($A$3="2014/15",$A$3="2015/16",$A$3="2016/17",$A$3="2017/18"),SUMPRODUCT((Data!$A$2:$A$99369=$A$3)*(Data!$B$2:$B$99369=E$4)*(Data!$C$2:$C$99369=$A10)*(Data!$D$2:$D$99369)),"..")</f>
        <v>0</v>
      </c>
      <c r="F10" s="71" cm="1">
        <f t="array" ref="F10">IF(OR($A$3="2014/15",$A$3="2015/16",$A$3="2016/17",$A$3="2017/18"),SUMPRODUCT((Data!$A$2:$A$99369=$A$3)*(Data!$C$2:$C$99369=$A10)*(Data!$D$2:$D$99369)),"..")</f>
        <v>0</v>
      </c>
      <c r="I10" s="72"/>
      <c r="J10" s="73"/>
      <c r="L10" s="72"/>
      <c r="M10" s="72"/>
      <c r="O10" s="72"/>
      <c r="P10" s="72"/>
      <c r="Q10" s="72"/>
      <c r="R10" s="72"/>
      <c r="S10" s="72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1:32" ht="15" customHeight="1" x14ac:dyDescent="0.35">
      <c r="A11" s="62" t="s">
        <v>14</v>
      </c>
      <c r="B11" s="70" cm="1">
        <f t="array" ref="B11">SUMPRODUCT((Data!$A$2:$A$99369=$A$3)*(Data!$B$2:$B$99369=B$4)*(Data!$C$2:$C$99369=$A11)*(Data!$D$2:$D$99369))</f>
        <v>0</v>
      </c>
      <c r="C11" s="70" cm="1">
        <f t="array" ref="C11">SUMPRODUCT((Data!$A$2:$A$99369=$A$3)*(Data!$B$2:$B$99369=C$4)*(Data!$C$2:$C$99369=$A11)*(Data!$D$2:$D$99369))</f>
        <v>9</v>
      </c>
      <c r="D11" s="70" cm="1">
        <f t="array" ref="D11">SUMPRODUCT((Data!$A$2:$A$99369=$A$3)*(Data!$B$2:$B$99369=D$4)*(Data!$C$2:$C$99369=$A11)*(Data!$D$2:$D$99369))</f>
        <v>0</v>
      </c>
      <c r="E11" s="70" cm="1">
        <f t="array" ref="E11">SUMPRODUCT((Data!$A$2:$A$99369=$A$3)*(Data!$B$2:$B$99369=E$4)*(Data!$C$2:$C$99369=$A11)*(Data!$D$2:$D$99369))</f>
        <v>29</v>
      </c>
      <c r="F11" s="71" cm="1">
        <f t="array" ref="F11">SUMPRODUCT((Data!$A$2:$A$99369=$A$3)*(Data!$C$2:$C$99369=$A11)*(Data!$D$2:$D$99369))</f>
        <v>38</v>
      </c>
      <c r="I11" s="72"/>
      <c r="J11" s="73"/>
      <c r="L11" s="72"/>
      <c r="M11" s="72"/>
      <c r="O11" s="72"/>
      <c r="P11" s="72"/>
      <c r="Q11" s="72"/>
      <c r="R11" s="72"/>
      <c r="S11" s="72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</row>
    <row r="12" spans="1:32" ht="15" customHeight="1" x14ac:dyDescent="0.35">
      <c r="A12" s="62" t="s">
        <v>15</v>
      </c>
      <c r="B12" s="70" cm="1">
        <f t="array" ref="B12">SUMPRODUCT((Data!$A$2:$A$99369=$A$3)*(Data!$B$2:$B$99369=B$4)*(Data!$C$2:$C$99369=$A12)*(Data!$D$2:$D$99369))</f>
        <v>4</v>
      </c>
      <c r="C12" s="70" cm="1">
        <f t="array" ref="C12">SUMPRODUCT((Data!$A$2:$A$99369=$A$3)*(Data!$B$2:$B$99369=C$4)*(Data!$C$2:$C$99369=$A12)*(Data!$D$2:$D$99369))</f>
        <v>1</v>
      </c>
      <c r="D12" s="70" cm="1">
        <f t="array" ref="D12">SUMPRODUCT((Data!$A$2:$A$99369=$A$3)*(Data!$B$2:$B$99369=D$4)*(Data!$C$2:$C$99369=$A12)*(Data!$D$2:$D$99369))</f>
        <v>5</v>
      </c>
      <c r="E12" s="70" cm="1">
        <f t="array" ref="E12">SUMPRODUCT((Data!$A$2:$A$99369=$A$3)*(Data!$B$2:$B$99369=E$4)*(Data!$C$2:$C$99369=$A12)*(Data!$D$2:$D$99369))</f>
        <v>48</v>
      </c>
      <c r="F12" s="71" cm="1">
        <f t="array" ref="F12">SUMPRODUCT((Data!$A$2:$A$99369=$A$3)*(Data!$C$2:$C$99369=$A12)*(Data!$D$2:$D$99369))</f>
        <v>58</v>
      </c>
      <c r="I12" s="72"/>
      <c r="J12" s="73"/>
      <c r="L12" s="72"/>
      <c r="M12" s="72"/>
      <c r="O12" s="72"/>
      <c r="P12" s="72"/>
      <c r="Q12" s="72"/>
      <c r="R12" s="72"/>
      <c r="S12" s="72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</row>
    <row r="13" spans="1:32" ht="15" customHeight="1" x14ac:dyDescent="0.35">
      <c r="A13" s="62" t="s">
        <v>16</v>
      </c>
      <c r="B13" s="70" cm="1">
        <f t="array" ref="B13">SUMPRODUCT((Data!$A$2:$A$99369=$A$3)*(Data!$B$2:$B$99369=B$4)*(Data!$C$2:$C$99369=$A13)*(Data!$D$2:$D$99369))</f>
        <v>51</v>
      </c>
      <c r="C13" s="70" cm="1">
        <f t="array" ref="C13">SUMPRODUCT((Data!$A$2:$A$99369=$A$3)*(Data!$B$2:$B$99369=C$4)*(Data!$C$2:$C$99369=$A13)*(Data!$D$2:$D$99369))</f>
        <v>20</v>
      </c>
      <c r="D13" s="70" cm="1">
        <f t="array" ref="D13">SUMPRODUCT((Data!$A$2:$A$99369=$A$3)*(Data!$B$2:$B$99369=D$4)*(Data!$C$2:$C$99369=$A13)*(Data!$D$2:$D$99369))</f>
        <v>3</v>
      </c>
      <c r="E13" s="70" cm="1">
        <f t="array" ref="E13">SUMPRODUCT((Data!$A$2:$A$99369=$A$3)*(Data!$B$2:$B$99369=E$4)*(Data!$C$2:$C$99369=$A13)*(Data!$D$2:$D$99369))</f>
        <v>17</v>
      </c>
      <c r="F13" s="71" cm="1">
        <f t="array" ref="F13">SUMPRODUCT((Data!$A$2:$A$99369=$A$3)*(Data!$C$2:$C$99369=$A13)*(Data!$D$2:$D$99369))</f>
        <v>91</v>
      </c>
      <c r="I13" s="72"/>
      <c r="J13" s="73"/>
      <c r="L13" s="72"/>
      <c r="M13" s="72"/>
      <c r="O13" s="72"/>
      <c r="P13" s="72"/>
      <c r="Q13" s="72"/>
      <c r="R13" s="72"/>
      <c r="S13" s="72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</row>
    <row r="14" spans="1:32" ht="15" customHeight="1" x14ac:dyDescent="0.35">
      <c r="A14" s="62" t="s">
        <v>17</v>
      </c>
      <c r="B14" s="70" cm="1">
        <f t="array" ref="B14">SUMPRODUCT((Data!$A$2:$A$99369=$A$3)*(Data!$B$2:$B$99369=B$4)*(Data!$C$2:$C$99369=$A14)*(Data!$D$2:$D$99369))</f>
        <v>881</v>
      </c>
      <c r="C14" s="70" cm="1">
        <f t="array" ref="C14">SUMPRODUCT((Data!$A$2:$A$99369=$A$3)*(Data!$B$2:$B$99369=C$4)*(Data!$C$2:$C$99369=$A14)*(Data!$D$2:$D$99369))</f>
        <v>132</v>
      </c>
      <c r="D14" s="70" cm="1">
        <f t="array" ref="D14">SUMPRODUCT((Data!$A$2:$A$99369=$A$3)*(Data!$B$2:$B$99369=D$4)*(Data!$C$2:$C$99369=$A14)*(Data!$D$2:$D$99369))</f>
        <v>17</v>
      </c>
      <c r="E14" s="70" cm="1">
        <f t="array" ref="E14">SUMPRODUCT((Data!$A$2:$A$99369=$A$3)*(Data!$B$2:$B$99369=E$4)*(Data!$C$2:$C$99369=$A14)*(Data!$D$2:$D$99369))</f>
        <v>112</v>
      </c>
      <c r="F14" s="71" cm="1">
        <f t="array" ref="F14">SUMPRODUCT((Data!$A$2:$A$99369=$A$3)*(Data!$C$2:$C$99369=$A14)*(Data!$D$2:$D$99369))</f>
        <v>1142</v>
      </c>
      <c r="I14" s="72"/>
      <c r="J14" s="73"/>
      <c r="L14" s="72"/>
      <c r="M14" s="72"/>
      <c r="O14" s="72"/>
      <c r="P14" s="72"/>
      <c r="Q14" s="72"/>
      <c r="R14" s="72"/>
      <c r="S14" s="72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</row>
    <row r="15" spans="1:32" ht="15" customHeight="1" x14ac:dyDescent="0.35">
      <c r="A15" s="62" t="s">
        <v>18</v>
      </c>
      <c r="B15" s="70" cm="1">
        <f t="array" ref="B15">SUMPRODUCT((Data!$A$2:$A$99369=$A$3)*(Data!$B$2:$B$99369=B$4)*(Data!$C$2:$C$99369=$A15)*(Data!$D$2:$D$99369))</f>
        <v>86</v>
      </c>
      <c r="C15" s="70" cm="1">
        <f t="array" ref="C15">SUMPRODUCT((Data!$A$2:$A$99369=$A$3)*(Data!$B$2:$B$99369=C$4)*(Data!$C$2:$C$99369=$A15)*(Data!$D$2:$D$99369))</f>
        <v>8</v>
      </c>
      <c r="D15" s="70" cm="1">
        <f t="array" ref="D15">SUMPRODUCT((Data!$A$2:$A$99369=$A$3)*(Data!$B$2:$B$99369=D$4)*(Data!$C$2:$C$99369=$A15)*(Data!$D$2:$D$99369))</f>
        <v>6</v>
      </c>
      <c r="E15" s="70" cm="1">
        <f t="array" ref="E15">SUMPRODUCT((Data!$A$2:$A$99369=$A$3)*(Data!$B$2:$B$99369=E$4)*(Data!$C$2:$C$99369=$A15)*(Data!$D$2:$D$99369))</f>
        <v>360</v>
      </c>
      <c r="F15" s="71" cm="1">
        <f t="array" ref="F15">SUMPRODUCT((Data!$A$2:$A$99369=$A$3)*(Data!$C$2:$C$99369=$A15)*(Data!$D$2:$D$99369))</f>
        <v>460</v>
      </c>
      <c r="I15" s="72"/>
      <c r="J15" s="73"/>
      <c r="L15" s="72"/>
      <c r="M15" s="72"/>
      <c r="O15" s="72"/>
      <c r="P15" s="72"/>
      <c r="Q15" s="72"/>
      <c r="R15" s="72"/>
      <c r="S15" s="72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</row>
    <row r="16" spans="1:32" ht="15" customHeight="1" x14ac:dyDescent="0.35">
      <c r="A16" s="62" t="s">
        <v>19</v>
      </c>
      <c r="B16" s="70" cm="1">
        <f t="array" ref="B16">SUMPRODUCT((Data!$A$2:$A$99369=$A$3)*(Data!$B$2:$B$99369=B$4)*(Data!$C$2:$C$99369=$A16)*(Data!$D$2:$D$99369))</f>
        <v>1</v>
      </c>
      <c r="C16" s="70" cm="1">
        <f t="array" ref="C16">SUMPRODUCT((Data!$A$2:$A$99369=$A$3)*(Data!$B$2:$B$99369=C$4)*(Data!$C$2:$C$99369=$A16)*(Data!$D$2:$D$99369))</f>
        <v>0</v>
      </c>
      <c r="D16" s="70" cm="1">
        <f t="array" ref="D16">SUMPRODUCT((Data!$A$2:$A$99369=$A$3)*(Data!$B$2:$B$99369=D$4)*(Data!$C$2:$C$99369=$A16)*(Data!$D$2:$D$99369))</f>
        <v>7</v>
      </c>
      <c r="E16" s="70" cm="1">
        <f t="array" ref="E16">SUMPRODUCT((Data!$A$2:$A$99369=$A$3)*(Data!$B$2:$B$99369=E$4)*(Data!$C$2:$C$99369=$A16)*(Data!$D$2:$D$99369))</f>
        <v>0</v>
      </c>
      <c r="F16" s="71" cm="1">
        <f t="array" ref="F16">SUMPRODUCT((Data!$A$2:$A$99369=$A$3)*(Data!$C$2:$C$99369=$A16)*(Data!$D$2:$D$99369))</f>
        <v>8</v>
      </c>
      <c r="I16" s="72"/>
      <c r="J16" s="73"/>
      <c r="L16" s="72"/>
      <c r="M16" s="72"/>
      <c r="O16" s="72"/>
      <c r="P16" s="72"/>
      <c r="Q16" s="72"/>
      <c r="R16" s="72"/>
      <c r="S16" s="72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</row>
    <row r="17" spans="1:31" ht="15" customHeight="1" x14ac:dyDescent="0.35">
      <c r="A17" s="62" t="s">
        <v>20</v>
      </c>
      <c r="B17" s="70" cm="1">
        <f t="array" ref="B17">SUMPRODUCT((Data!$A$2:$A$99369=$A$3)*(Data!$B$2:$B$99369=B$4)*(Data!$C$2:$C$99369=$A17)*(Data!$D$2:$D$99369))</f>
        <v>139</v>
      </c>
      <c r="C17" s="70" cm="1">
        <f t="array" ref="C17">SUMPRODUCT((Data!$A$2:$A$99369=$A$3)*(Data!$B$2:$B$99369=C$4)*(Data!$C$2:$C$99369=$A17)*(Data!$D$2:$D$99369))</f>
        <v>387</v>
      </c>
      <c r="D17" s="70" cm="1">
        <f t="array" ref="D17">SUMPRODUCT((Data!$A$2:$A$99369=$A$3)*(Data!$B$2:$B$99369=D$4)*(Data!$C$2:$C$99369=$A17)*(Data!$D$2:$D$99369))</f>
        <v>22</v>
      </c>
      <c r="E17" s="70" cm="1">
        <f t="array" ref="E17">SUMPRODUCT((Data!$A$2:$A$99369=$A$3)*(Data!$B$2:$B$99369=E$4)*(Data!$C$2:$C$99369=$A17)*(Data!$D$2:$D$99369))</f>
        <v>4</v>
      </c>
      <c r="F17" s="71" cm="1">
        <f t="array" ref="F17">SUMPRODUCT((Data!$A$2:$A$99369=$A$3)*(Data!$C$2:$C$99369=$A17)*(Data!$D$2:$D$99369))</f>
        <v>552</v>
      </c>
      <c r="I17" s="72"/>
      <c r="J17" s="73"/>
      <c r="L17" s="72"/>
      <c r="M17" s="72"/>
      <c r="O17" s="72"/>
      <c r="P17" s="72"/>
      <c r="Q17" s="72"/>
      <c r="R17" s="72"/>
      <c r="S17" s="72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</row>
    <row r="18" spans="1:31" ht="15" customHeight="1" x14ac:dyDescent="0.35">
      <c r="A18" s="75" t="s">
        <v>21</v>
      </c>
      <c r="B18" s="70" cm="1">
        <f t="array" ref="B18">SUMPRODUCT((Data!$A$2:$A$99369=$A$3)*(Data!$B$2:$B$99369=B$4)*(Data!$C$2:$C$99369=$A18)*(Data!$D$2:$D$99369))</f>
        <v>11</v>
      </c>
      <c r="C18" s="70" cm="1">
        <f t="array" ref="C18">SUMPRODUCT((Data!$A$2:$A$99369=$A$3)*(Data!$B$2:$B$99369=C$4)*(Data!$C$2:$C$99369=$A18)*(Data!$D$2:$D$99369))</f>
        <v>8</v>
      </c>
      <c r="D18" s="70" cm="1">
        <f t="array" ref="D18">SUMPRODUCT((Data!$A$2:$A$99369=$A$3)*(Data!$B$2:$B$99369=D$4)*(Data!$C$2:$C$99369=$A18)*(Data!$D$2:$D$99369))</f>
        <v>0</v>
      </c>
      <c r="E18" s="70" cm="1">
        <f t="array" ref="E18">SUMPRODUCT((Data!$A$2:$A$99369=$A$3)*(Data!$B$2:$B$99369=E$4)*(Data!$C$2:$C$99369=$A18)*(Data!$D$2:$D$99369))</f>
        <v>5</v>
      </c>
      <c r="F18" s="71" cm="1">
        <f t="array" ref="F18">SUMPRODUCT((Data!$A$2:$A$99369=$A$3)*(Data!$C$2:$C$99369=$A18)*(Data!$D$2:$D$99369))</f>
        <v>24</v>
      </c>
      <c r="I18" s="72"/>
      <c r="J18" s="73"/>
      <c r="L18" s="72"/>
      <c r="M18" s="72"/>
      <c r="O18" s="72"/>
      <c r="P18" s="72"/>
      <c r="Q18" s="72"/>
      <c r="R18" s="72"/>
      <c r="S18" s="72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</row>
    <row r="19" spans="1:31" ht="15" customHeight="1" x14ac:dyDescent="0.35">
      <c r="A19" s="75" t="s">
        <v>29</v>
      </c>
      <c r="B19" s="70" t="s">
        <v>7</v>
      </c>
      <c r="C19" s="70" cm="1">
        <f t="array" ref="C19">IF(OR($A$3="2016/17",$A$3="2017/18"),SUMPRODUCT((Data!$A$2:$A$99369=$A$3)*(Data!$B$2:$B$99369=C$4)*(Data!$C$2:$C$99369=$A19)*(Data!$D$2:$D$99369)),"..")</f>
        <v>79</v>
      </c>
      <c r="D19" s="70" t="s">
        <v>7</v>
      </c>
      <c r="E19" s="70" t="s">
        <v>7</v>
      </c>
      <c r="F19" s="71" cm="1">
        <f t="array" ref="F19">IF(OR($A$3="2016/17",$A$3="2017/18"),SUMPRODUCT((Data!$A$2:$A$99369=$A$3)*(Data!$C$2:$C$99369=$A19)*(Data!$D$2:$D$99369)),"..")</f>
        <v>79</v>
      </c>
      <c r="I19" s="72"/>
      <c r="J19" s="73"/>
      <c r="L19" s="72"/>
      <c r="M19" s="72"/>
      <c r="O19" s="72"/>
      <c r="P19" s="72"/>
      <c r="Q19" s="72"/>
      <c r="R19" s="72"/>
      <c r="S19" s="72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15" customHeight="1" x14ac:dyDescent="0.35">
      <c r="A20" s="75" t="s">
        <v>27</v>
      </c>
      <c r="B20" s="70" t="s">
        <v>7</v>
      </c>
      <c r="C20" s="70" cm="1">
        <f t="array" ref="C20">IF(OR($A$3="2016/17",$A$3="2017/18"),SUMPRODUCT((Data!$A$2:$A$99369=$A$3)*(Data!$B$2:$B$99369=C$4)*(Data!$C$2:$C$99369=$A20)*(Data!$D$2:$D$99369)),"..")</f>
        <v>94</v>
      </c>
      <c r="D20" s="70" t="s">
        <v>7</v>
      </c>
      <c r="E20" s="70" t="s">
        <v>7</v>
      </c>
      <c r="F20" s="71" cm="1">
        <f t="array" ref="F20">IF(OR($A$3="2016/17",$A$3="2017/18"),SUMPRODUCT((Data!$A$2:$A$99369=$A$3)*(Data!$C$2:$C$99369=$A20)*(Data!$D$2:$D$99369)),"..")</f>
        <v>94</v>
      </c>
      <c r="I20" s="72"/>
      <c r="J20" s="73"/>
      <c r="L20" s="72"/>
      <c r="M20" s="72"/>
      <c r="O20" s="72"/>
      <c r="P20" s="72"/>
      <c r="Q20" s="72"/>
      <c r="R20" s="72"/>
      <c r="S20" s="72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</row>
    <row r="21" spans="1:31" ht="15" customHeight="1" x14ac:dyDescent="0.35">
      <c r="A21" s="75" t="s">
        <v>28</v>
      </c>
      <c r="B21" s="70" t="s">
        <v>7</v>
      </c>
      <c r="C21" s="70" cm="1">
        <f t="array" ref="C21">IF(OR($A$3="2016/17",$A$3="2017/18"),SUMPRODUCT((Data!$A$2:$A$99369=$A$3)*(Data!$B$2:$B$99369=C$4)*(Data!$C$2:$C$99369=$A21)*(Data!$D$2:$D$99369)),"..")</f>
        <v>2</v>
      </c>
      <c r="D21" s="70" t="s">
        <v>7</v>
      </c>
      <c r="E21" s="70" t="s">
        <v>7</v>
      </c>
      <c r="F21" s="71" cm="1">
        <f t="array" ref="F21">IF(OR($A$3="2016/17",$A$3="2017/18"),SUMPRODUCT((Data!$A$2:$A$99369=$A$3)*(Data!$C$2:$C$99369=$A21)*(Data!$D$2:$D$99369)),"..")</f>
        <v>2</v>
      </c>
      <c r="I21" s="72"/>
      <c r="J21" s="73"/>
      <c r="L21" s="72"/>
      <c r="M21" s="72"/>
      <c r="O21" s="72"/>
      <c r="P21" s="72"/>
      <c r="Q21" s="72"/>
      <c r="R21" s="72"/>
      <c r="S21" s="72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15" customHeight="1" x14ac:dyDescent="0.35">
      <c r="A22" s="75" t="s">
        <v>22</v>
      </c>
      <c r="B22" s="70" cm="1">
        <f t="array" ref="B22">IF(OR($A$3="2014/15",$A$3="2015/16",$A$3="2016/17",$A$3="2017/18"),SUMPRODUCT((Data!$A$2:$A$99369=$A$3)*(Data!$B$2:$B$99369=B$4)*(Data!$C$2:$C$99369=$A22)*(Data!$D$2:$D$99369)),"..")</f>
        <v>206</v>
      </c>
      <c r="C22" s="70" cm="1">
        <f t="array" ref="C22">IF(OR($A$3="2014/15",$A$3="2015/16",$A$3="2016/17",$A$3="2017/18"),SUMPRODUCT((Data!$A$2:$A$99369=$A$3)*(Data!$B$2:$B$99369=C$4)*(Data!$C$2:$C$99369=$A22)*(Data!$D$2:$D$99369)),"..")</f>
        <v>628</v>
      </c>
      <c r="D22" s="70" cm="1">
        <f t="array" ref="D22">IF(OR($A$3="2014/15",$A$3="2015/16",$A$3="2016/17",$A$3="2017/18"),SUMPRODUCT((Data!$A$2:$A$99369=$A$3)*(Data!$B$2:$B$99369=D$4)*(Data!$C$2:$C$99369=$A22)*(Data!$D$2:$D$99369)),"..")</f>
        <v>27</v>
      </c>
      <c r="E22" s="70" cm="1">
        <f t="array" ref="E22">IF(OR($A$3="2014/15",$A$3="2015/16",$A$3="2016/17",$A$3="2017/18"),SUMPRODUCT((Data!$A$2:$A$99369=$A$3)*(Data!$B$2:$B$99369=E$4)*(Data!$C$2:$C$99369=$A22)*(Data!$D$2:$D$99369)),"..")</f>
        <v>423</v>
      </c>
      <c r="F22" s="71" cm="1">
        <f t="array" ref="F22">IF(OR($A$3="2014/15",$A$3="2015/16",$A$3="2016/17",$A$3="2017/18"),SUMPRODUCT((Data!$A$2:$A$99369=$A$3)*(Data!$C$2:$C$99369=$A22)*(Data!$D$2:$D$99369)),"..")</f>
        <v>1284</v>
      </c>
      <c r="I22" s="72"/>
      <c r="J22" s="73"/>
      <c r="L22" s="72"/>
      <c r="M22" s="72"/>
      <c r="O22" s="72"/>
      <c r="P22" s="72"/>
      <c r="Q22" s="72"/>
      <c r="R22" s="72"/>
      <c r="S22" s="72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15" customHeight="1" x14ac:dyDescent="0.35">
      <c r="A23" s="76" t="s">
        <v>2</v>
      </c>
      <c r="B23" s="71" cm="1">
        <f t="array" ref="B23">SUMPRODUCT((Data!$A$2:$A$99369=$A$3)*(Data!$B$2:$B$99369=B$4)*(Data!$D$2:$D$99369))</f>
        <v>1446</v>
      </c>
      <c r="C23" s="71" cm="1">
        <f t="array" ref="C23">SUMPRODUCT((Data!$A$2:$A$99369=$A$3)*(Data!$B$2:$B$99369=C$4)*(Data!$D$2:$D$99369))</f>
        <v>1424</v>
      </c>
      <c r="D23" s="71" cm="1">
        <f t="array" ref="D23">SUMPRODUCT((Data!$A$2:$A$99369=$A$3)*(Data!$B$2:$B$99369=D$4)*(Data!$D$2:$D$99369))</f>
        <v>92</v>
      </c>
      <c r="E23" s="71" cm="1">
        <f t="array" ref="E23">SUMPRODUCT((Data!$A$2:$A$99369=$A$3)*(Data!$B$2:$B$99369=E$4)*(Data!$D$2:$D$99369))</f>
        <v>1026</v>
      </c>
      <c r="F23" s="71" cm="1">
        <f t="array" ref="F23">SUMPRODUCT((Data!$A$2:$A$99369=$A$3)*(Data!$D$2:$D$99369))</f>
        <v>3988</v>
      </c>
      <c r="I23" s="72"/>
      <c r="J23" s="73"/>
      <c r="L23" s="72"/>
      <c r="M23" s="72"/>
      <c r="O23" s="72"/>
      <c r="P23" s="72"/>
      <c r="Q23" s="72"/>
      <c r="R23" s="72"/>
      <c r="S23" s="72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</row>
    <row r="24" spans="1:31" x14ac:dyDescent="0.35">
      <c r="I24" s="72"/>
      <c r="J24" s="72"/>
      <c r="L24" s="72"/>
      <c r="M24" s="72"/>
      <c r="N24" s="72"/>
      <c r="O24" s="72"/>
      <c r="P24" s="72"/>
      <c r="Q24" s="72"/>
      <c r="R24" s="72"/>
      <c r="S24" s="72"/>
    </row>
    <row r="25" spans="1:31" ht="15" customHeight="1" x14ac:dyDescent="0.35">
      <c r="A25" s="77"/>
      <c r="B25" s="77"/>
      <c r="C25" s="77"/>
      <c r="D25" s="77"/>
      <c r="E25" s="77"/>
      <c r="F25" s="77"/>
      <c r="I25" s="72"/>
      <c r="J25" s="72"/>
      <c r="L25" s="72"/>
      <c r="M25" s="72"/>
      <c r="N25" s="72"/>
      <c r="O25" s="72"/>
      <c r="P25" s="72"/>
      <c r="Q25" s="72"/>
      <c r="R25" s="72"/>
      <c r="S25" s="72"/>
    </row>
    <row r="26" spans="1:31" ht="15" customHeight="1" x14ac:dyDescent="0.35">
      <c r="A26" s="78"/>
      <c r="B26" s="78"/>
      <c r="C26" s="78"/>
      <c r="D26" s="78"/>
      <c r="E26" s="78"/>
      <c r="F26" s="78"/>
      <c r="I26" s="72"/>
      <c r="J26" s="72"/>
      <c r="L26" s="72"/>
      <c r="M26" s="72"/>
      <c r="N26" s="72"/>
      <c r="O26" s="72"/>
      <c r="P26" s="72"/>
      <c r="Q26" s="72"/>
      <c r="R26" s="72"/>
      <c r="S26" s="72"/>
    </row>
    <row r="27" spans="1:31" ht="15" customHeight="1" x14ac:dyDescent="0.35">
      <c r="A27" s="79"/>
      <c r="I27" s="72"/>
      <c r="J27" s="72"/>
      <c r="L27" s="72"/>
      <c r="M27" s="72"/>
      <c r="N27" s="72"/>
      <c r="O27" s="72"/>
      <c r="P27" s="72"/>
      <c r="Q27" s="72"/>
      <c r="R27" s="72"/>
      <c r="S27" s="72"/>
    </row>
    <row r="28" spans="1:31" ht="15" customHeight="1" x14ac:dyDescent="0.35">
      <c r="A28" s="77"/>
      <c r="B28" s="77"/>
      <c r="C28" s="77"/>
      <c r="D28" s="77"/>
      <c r="E28" s="77"/>
      <c r="F28" s="77"/>
      <c r="I28" s="72"/>
      <c r="J28" s="72"/>
      <c r="L28" s="72"/>
      <c r="M28" s="72"/>
      <c r="N28" s="72"/>
      <c r="O28" s="72"/>
      <c r="P28" s="72"/>
      <c r="Q28" s="72"/>
      <c r="R28" s="72"/>
      <c r="S28" s="72"/>
    </row>
    <row r="29" spans="1:31" ht="15" customHeight="1" x14ac:dyDescent="0.35">
      <c r="A29" s="77"/>
      <c r="B29" s="77"/>
      <c r="C29" s="77"/>
      <c r="D29" s="77"/>
      <c r="E29" s="77"/>
      <c r="F29" s="77"/>
      <c r="I29" s="72"/>
      <c r="J29" s="72"/>
      <c r="L29" s="72"/>
      <c r="M29" s="72"/>
      <c r="N29" s="72"/>
      <c r="O29" s="72"/>
      <c r="P29" s="72"/>
      <c r="Q29" s="72"/>
      <c r="R29" s="72"/>
      <c r="S29" s="72"/>
    </row>
    <row r="30" spans="1:31" ht="15" customHeight="1" x14ac:dyDescent="0.35">
      <c r="B30" s="61"/>
      <c r="C30" s="61"/>
      <c r="D30" s="61"/>
      <c r="E30" s="61"/>
      <c r="F30" s="61"/>
    </row>
    <row r="31" spans="1:31" ht="15" customHeight="1" x14ac:dyDescent="0.35">
      <c r="A31" s="80"/>
      <c r="B31" s="61"/>
      <c r="C31" s="61"/>
      <c r="D31" s="61"/>
      <c r="E31" s="61"/>
      <c r="F31" s="61"/>
    </row>
    <row r="32" spans="1:31" ht="15" customHeight="1" x14ac:dyDescent="0.35">
      <c r="A32" s="80"/>
      <c r="B32" s="61"/>
      <c r="C32" s="61"/>
      <c r="D32" s="61"/>
      <c r="E32" s="61"/>
      <c r="F32" s="61"/>
    </row>
    <row r="33" spans="1:6" x14ac:dyDescent="0.35">
      <c r="A33" s="77"/>
      <c r="B33" s="77"/>
      <c r="C33" s="77"/>
      <c r="D33" s="77"/>
      <c r="E33" s="77"/>
      <c r="F33" s="77"/>
    </row>
    <row r="35" spans="1:6" x14ac:dyDescent="0.35">
      <c r="F35" s="81"/>
    </row>
    <row r="36" spans="1:6" x14ac:dyDescent="0.35">
      <c r="A36" s="80"/>
      <c r="F36" s="81"/>
    </row>
  </sheetData>
  <pageMargins left="0.7" right="0.7" top="0.75" bottom="0.75" header="0.3" footer="0.3"/>
  <pageSetup paperSize="9" orientation="portrait" r:id="rId1"/>
  <ignoredErrors>
    <ignoredError sqref="B6:F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AF45"/>
  <sheetViews>
    <sheetView zoomScaleNormal="100" workbookViewId="0">
      <pane ySplit="4" topLeftCell="A5" activePane="bottomLeft" state="frozen"/>
      <selection pane="bottomLeft"/>
    </sheetView>
  </sheetViews>
  <sheetFormatPr defaultColWidth="9.453125" defaultRowHeight="14.5" x14ac:dyDescent="0.35"/>
  <cols>
    <col min="1" max="1" width="71.54296875" style="4" customWidth="1"/>
    <col min="2" max="6" width="14.54296875" style="4" customWidth="1"/>
    <col min="7" max="8" width="9.453125" style="4" customWidth="1"/>
    <col min="9" max="9" width="9.453125" style="4" hidden="1" customWidth="1"/>
    <col min="10" max="10" width="9.453125" style="4" customWidth="1"/>
    <col min="11" max="11" width="10" style="4" bestFit="1" customWidth="1"/>
    <col min="12" max="12" width="11.54296875" style="4" customWidth="1"/>
    <col min="13" max="17" width="9.453125" style="4"/>
    <col min="18" max="18" width="11" style="4" customWidth="1"/>
    <col min="19" max="16384" width="9.453125" style="4"/>
  </cols>
  <sheetData>
    <row r="1" spans="1:32" s="3" customFormat="1" ht="19.5" customHeight="1" x14ac:dyDescent="0.5">
      <c r="A1" s="53" t="s">
        <v>80</v>
      </c>
      <c r="B1" s="41"/>
      <c r="C1" s="41"/>
      <c r="D1" s="41"/>
      <c r="E1" s="41"/>
      <c r="F1" s="41"/>
      <c r="G1" s="1"/>
      <c r="H1" s="1"/>
      <c r="I1" s="2"/>
      <c r="J1" s="2"/>
    </row>
    <row r="2" spans="1:32" s="5" customFormat="1" ht="29.25" customHeight="1" x14ac:dyDescent="0.35">
      <c r="A2" s="43" t="s">
        <v>6</v>
      </c>
      <c r="B2" s="17"/>
      <c r="C2" s="17"/>
      <c r="D2" s="17"/>
      <c r="E2" s="17"/>
      <c r="F2" s="4"/>
      <c r="G2" s="4"/>
      <c r="H2" s="4"/>
      <c r="I2" s="4"/>
      <c r="J2" s="4"/>
    </row>
    <row r="3" spans="1:32" s="5" customFormat="1" ht="15" customHeight="1" thickBot="1" x14ac:dyDescent="0.4">
      <c r="A3" s="44" t="s">
        <v>93</v>
      </c>
      <c r="B3" s="51"/>
      <c r="C3" s="51"/>
      <c r="D3" s="51"/>
      <c r="E3" s="51"/>
      <c r="F3" s="37"/>
      <c r="G3" s="4"/>
      <c r="H3" s="4"/>
      <c r="I3" s="4"/>
      <c r="J3" s="4"/>
      <c r="K3" s="4"/>
    </row>
    <row r="4" spans="1:32" s="10" customFormat="1" ht="40.5" customHeight="1" thickBot="1" x14ac:dyDescent="0.4">
      <c r="A4" s="45" t="s">
        <v>26</v>
      </c>
      <c r="B4" s="8" t="s">
        <v>38</v>
      </c>
      <c r="C4" s="8" t="s">
        <v>77</v>
      </c>
      <c r="D4" s="46" t="s">
        <v>0</v>
      </c>
      <c r="E4" s="46" t="s">
        <v>1</v>
      </c>
      <c r="F4" s="47" t="s">
        <v>2</v>
      </c>
      <c r="K4" s="4"/>
    </row>
    <row r="5" spans="1:32" s="5" customFormat="1" ht="15" customHeight="1" x14ac:dyDescent="0.35">
      <c r="A5" s="20" t="s">
        <v>10</v>
      </c>
      <c r="B5" s="28" t="str">
        <f>IF(FIRE1111_historical_working!B5="..","..",ROUND(FIRE1111_historical_working!B5,0))</f>
        <v>..</v>
      </c>
      <c r="C5" s="28" t="str">
        <f>IF(FIRE1111_historical_working!C5="..","..",ROUND(FIRE1111_historical_working!C5,0))</f>
        <v>..</v>
      </c>
      <c r="D5" s="28" t="str">
        <f>IF(FIRE1111_historical_working!D5="..","..",ROUND(FIRE1111_historical_working!D5,0))</f>
        <v>..</v>
      </c>
      <c r="E5" s="28" t="str">
        <f>IF(FIRE1111_historical_working!E5="..","..",ROUND(FIRE1111_historical_working!E5,0))</f>
        <v>..</v>
      </c>
      <c r="F5" s="22" t="str">
        <f>IF(FIRE1111_historical_working!F5="..","..",ROUND(FIRE1111_historical_working!F5,0))</f>
        <v>..</v>
      </c>
      <c r="G5" s="4"/>
      <c r="H5" s="4"/>
      <c r="I5" s="11"/>
      <c r="J5" s="11"/>
      <c r="L5" s="11"/>
      <c r="M5" s="11"/>
      <c r="O5" s="11"/>
      <c r="P5" s="11"/>
      <c r="Q5" s="11"/>
      <c r="R5" s="11"/>
      <c r="S5" s="11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3"/>
    </row>
    <row r="6" spans="1:32" s="5" customFormat="1" ht="15" customHeight="1" x14ac:dyDescent="0.35">
      <c r="A6" s="23" t="s">
        <v>23</v>
      </c>
      <c r="B6" s="29">
        <f>IF(FIRE1111_historical_working!B6="..","..",ROUND(FIRE1111_historical_working!B6,0))</f>
        <v>20</v>
      </c>
      <c r="C6" s="29">
        <f>IF(FIRE1111_historical_working!C6="..","..",ROUND(FIRE1111_historical_working!C6,0))</f>
        <v>28</v>
      </c>
      <c r="D6" s="29">
        <f>IF(FIRE1111_historical_working!D6="..","..",ROUND(FIRE1111_historical_working!D6,0))</f>
        <v>2</v>
      </c>
      <c r="E6" s="29">
        <f>IF(FIRE1111_historical_working!E6="..","..",ROUND(FIRE1111_historical_working!E6,0))</f>
        <v>15</v>
      </c>
      <c r="F6" s="14">
        <f>IF(FIRE1111_historical_working!F6="..","..",ROUND(FIRE1111_historical_working!F6,0))</f>
        <v>65</v>
      </c>
      <c r="G6" s="4"/>
      <c r="I6" s="11"/>
      <c r="J6" s="11"/>
      <c r="L6" s="11"/>
      <c r="M6" s="11"/>
      <c r="O6" s="13"/>
      <c r="P6" s="13"/>
      <c r="Q6" s="13"/>
      <c r="R6" s="13"/>
      <c r="S6" s="13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s="5" customFormat="1" ht="15" customHeight="1" x14ac:dyDescent="0.35">
      <c r="A7" s="21" t="s">
        <v>30</v>
      </c>
      <c r="B7" s="29">
        <f>IF(FIRE1111_historical_working!B7="..","..",ROUND(FIRE1111_historical_working!B7,0))</f>
        <v>47</v>
      </c>
      <c r="C7" s="29">
        <f>IF(FIRE1111_historical_working!C7="..","..",ROUND(FIRE1111_historical_working!C7,0))</f>
        <v>28</v>
      </c>
      <c r="D7" s="29">
        <f>IF(FIRE1111_historical_working!D7="..","..",ROUND(FIRE1111_historical_working!D7,0))</f>
        <v>3</v>
      </c>
      <c r="E7" s="29">
        <f>IF(FIRE1111_historical_working!E7="..","..",ROUND(FIRE1111_historical_working!E7,0))</f>
        <v>13</v>
      </c>
      <c r="F7" s="14">
        <f>IF(FIRE1111_historical_working!F7="..","..",ROUND(FIRE1111_historical_working!F7,0))</f>
        <v>91</v>
      </c>
      <c r="G7" s="4"/>
      <c r="I7" s="11"/>
      <c r="J7" s="11"/>
      <c r="L7" s="11"/>
      <c r="M7" s="11"/>
      <c r="O7" s="13"/>
      <c r="P7" s="13"/>
      <c r="Q7" s="13"/>
      <c r="R7" s="13"/>
      <c r="S7" s="13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s="5" customFormat="1" ht="15" customHeight="1" x14ac:dyDescent="0.35">
      <c r="A8" s="24" t="s">
        <v>12</v>
      </c>
      <c r="B8" s="29">
        <f>IF(FIRE1111_historical_working!B8="..","..",ROUND(FIRE1111_historical_working!B8,0))</f>
        <v>0</v>
      </c>
      <c r="C8" s="29">
        <f>IF(FIRE1111_historical_working!C8="..","..",ROUND(FIRE1111_historical_working!C8,0))</f>
        <v>0</v>
      </c>
      <c r="D8" s="29">
        <f>IF(FIRE1111_historical_working!D8="..","..",ROUND(FIRE1111_historical_working!D8,0))</f>
        <v>0</v>
      </c>
      <c r="E8" s="29">
        <f>IF(FIRE1111_historical_working!E8="..","..",ROUND(FIRE1111_historical_working!E8,0))</f>
        <v>0</v>
      </c>
      <c r="F8" s="14">
        <f>IF(FIRE1111_historical_working!F8="..","..",ROUND(FIRE1111_historical_working!F8,0))</f>
        <v>0</v>
      </c>
      <c r="G8" s="4"/>
      <c r="I8" s="11"/>
      <c r="J8" s="11"/>
      <c r="L8" s="11"/>
      <c r="M8" s="11"/>
      <c r="O8" s="13"/>
      <c r="P8" s="13"/>
      <c r="Q8" s="13"/>
      <c r="R8" s="13"/>
      <c r="S8" s="13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2" s="5" customFormat="1" ht="15" customHeight="1" x14ac:dyDescent="0.35">
      <c r="A9" s="24" t="s">
        <v>13</v>
      </c>
      <c r="B9" s="29" t="str">
        <f>IF(FIRE1111_historical_working!B9="..","..",ROUND(FIRE1111_historical_working!B9,0))</f>
        <v>..</v>
      </c>
      <c r="C9" s="29" t="str">
        <f>IF(FIRE1111_historical_working!C9="..","..",ROUND(FIRE1111_historical_working!C9,0))</f>
        <v>..</v>
      </c>
      <c r="D9" s="29" t="str">
        <f>IF(FIRE1111_historical_working!D9="..","..",ROUND(FIRE1111_historical_working!D9,0))</f>
        <v>..</v>
      </c>
      <c r="E9" s="29" t="str">
        <f>IF(FIRE1111_historical_working!E9="..","..",ROUND(FIRE1111_historical_working!E9,0))</f>
        <v>..</v>
      </c>
      <c r="F9" s="14" t="str">
        <f>IF(FIRE1111_historical_working!F9="..","..",ROUND(FIRE1111_historical_working!F9,0))</f>
        <v>..</v>
      </c>
      <c r="G9" s="4"/>
      <c r="I9" s="11"/>
      <c r="J9" s="11"/>
      <c r="L9" s="11"/>
      <c r="M9" s="11"/>
      <c r="O9" s="13"/>
      <c r="P9" s="13"/>
      <c r="Q9" s="13"/>
      <c r="R9" s="13"/>
      <c r="S9" s="13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2" s="5" customFormat="1" ht="15" customHeight="1" x14ac:dyDescent="0.35">
      <c r="A10" s="24" t="s">
        <v>24</v>
      </c>
      <c r="B10" s="29">
        <f>IF(FIRE1111_historical_working!B10="..","..",ROUND(FIRE1111_historical_working!B10,0))</f>
        <v>0</v>
      </c>
      <c r="C10" s="29">
        <f>IF(FIRE1111_historical_working!C10="..","..",ROUND(FIRE1111_historical_working!C10,0))</f>
        <v>0</v>
      </c>
      <c r="D10" s="29">
        <f>IF(FIRE1111_historical_working!D10="..","..",ROUND(FIRE1111_historical_working!D10,0))</f>
        <v>0</v>
      </c>
      <c r="E10" s="29">
        <f>IF(FIRE1111_historical_working!E10="..","..",ROUND(FIRE1111_historical_working!E10,0))</f>
        <v>0</v>
      </c>
      <c r="F10" s="14">
        <f>IF(FIRE1111_historical_working!F10="..","..",ROUND(FIRE1111_historical_working!F10,0))</f>
        <v>0</v>
      </c>
      <c r="G10" s="4"/>
      <c r="I10" s="11"/>
      <c r="J10" s="11"/>
      <c r="L10" s="11"/>
      <c r="M10" s="11"/>
      <c r="O10" s="13"/>
      <c r="P10" s="13"/>
      <c r="Q10" s="13"/>
      <c r="R10" s="13"/>
      <c r="S10" s="13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2" s="5" customFormat="1" ht="15" customHeight="1" x14ac:dyDescent="0.35">
      <c r="A11" s="24" t="s">
        <v>14</v>
      </c>
      <c r="B11" s="29">
        <f>IF(FIRE1111_historical_working!B11="..","..",ROUND(FIRE1111_historical_working!B11,0))</f>
        <v>0</v>
      </c>
      <c r="C11" s="29">
        <f>IF(FIRE1111_historical_working!C11="..","..",ROUND(FIRE1111_historical_working!C11,0))</f>
        <v>9</v>
      </c>
      <c r="D11" s="29">
        <f>IF(FIRE1111_historical_working!D11="..","..",ROUND(FIRE1111_historical_working!D11,0))</f>
        <v>0</v>
      </c>
      <c r="E11" s="29">
        <f>IF(FIRE1111_historical_working!E11="..","..",ROUND(FIRE1111_historical_working!E11,0))</f>
        <v>29</v>
      </c>
      <c r="F11" s="14">
        <f>IF(FIRE1111_historical_working!F11="..","..",ROUND(FIRE1111_historical_working!F11,0))</f>
        <v>38</v>
      </c>
      <c r="G11" s="4"/>
      <c r="I11" s="11"/>
      <c r="J11" s="11"/>
      <c r="L11" s="11"/>
      <c r="M11" s="11"/>
      <c r="O11" s="13"/>
      <c r="P11" s="13"/>
      <c r="Q11" s="13"/>
      <c r="R11" s="13"/>
      <c r="S11" s="13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2" s="5" customFormat="1" ht="15" customHeight="1" x14ac:dyDescent="0.35">
      <c r="A12" s="24" t="s">
        <v>15</v>
      </c>
      <c r="B12" s="29">
        <f>IF(FIRE1111_historical_working!B12="..","..",ROUND(FIRE1111_historical_working!B12,0))</f>
        <v>4</v>
      </c>
      <c r="C12" s="29">
        <f>IF(FIRE1111_historical_working!C12="..","..",ROUND(FIRE1111_historical_working!C12,0))</f>
        <v>1</v>
      </c>
      <c r="D12" s="29">
        <f>IF(FIRE1111_historical_working!D12="..","..",ROUND(FIRE1111_historical_working!D12,0))</f>
        <v>5</v>
      </c>
      <c r="E12" s="29">
        <f>IF(FIRE1111_historical_working!E12="..","..",ROUND(FIRE1111_historical_working!E12,0))</f>
        <v>48</v>
      </c>
      <c r="F12" s="14">
        <f>IF(FIRE1111_historical_working!F12="..","..",ROUND(FIRE1111_historical_working!F12,0))</f>
        <v>58</v>
      </c>
      <c r="G12" s="4"/>
      <c r="I12" s="11"/>
      <c r="J12" s="11"/>
      <c r="L12" s="11"/>
      <c r="M12" s="11"/>
      <c r="O12" s="13"/>
      <c r="P12" s="13"/>
      <c r="Q12" s="13"/>
      <c r="R12" s="13"/>
      <c r="S12" s="13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2" s="5" customFormat="1" ht="15" customHeight="1" x14ac:dyDescent="0.35">
      <c r="A13" s="24" t="s">
        <v>16</v>
      </c>
      <c r="B13" s="29">
        <f>IF(FIRE1111_historical_working!B13="..","..",ROUND(FIRE1111_historical_working!B13,0))</f>
        <v>51</v>
      </c>
      <c r="C13" s="29">
        <f>IF(FIRE1111_historical_working!C13="..","..",ROUND(FIRE1111_historical_working!C13,0))</f>
        <v>20</v>
      </c>
      <c r="D13" s="29">
        <f>IF(FIRE1111_historical_working!D13="..","..",ROUND(FIRE1111_historical_working!D13,0))</f>
        <v>3</v>
      </c>
      <c r="E13" s="29">
        <f>IF(FIRE1111_historical_working!E13="..","..",ROUND(FIRE1111_historical_working!E13,0))</f>
        <v>17</v>
      </c>
      <c r="F13" s="14">
        <f>IF(FIRE1111_historical_working!F13="..","..",ROUND(FIRE1111_historical_working!F13,0))</f>
        <v>91</v>
      </c>
      <c r="G13" s="4"/>
      <c r="I13" s="11"/>
      <c r="J13" s="11"/>
      <c r="L13" s="11"/>
      <c r="M13" s="11"/>
      <c r="O13" s="13"/>
      <c r="P13" s="13"/>
      <c r="Q13" s="13"/>
      <c r="R13" s="13"/>
      <c r="S13" s="13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2" s="5" customFormat="1" ht="15" customHeight="1" x14ac:dyDescent="0.35">
      <c r="A14" s="24" t="s">
        <v>17</v>
      </c>
      <c r="B14" s="29">
        <f>IF(FIRE1111_historical_working!B14="..","..",ROUND(FIRE1111_historical_working!B14,0))</f>
        <v>881</v>
      </c>
      <c r="C14" s="29">
        <f>IF(FIRE1111_historical_working!C14="..","..",ROUND(FIRE1111_historical_working!C14,0))</f>
        <v>132</v>
      </c>
      <c r="D14" s="29">
        <f>IF(FIRE1111_historical_working!D14="..","..",ROUND(FIRE1111_historical_working!D14,0))</f>
        <v>17</v>
      </c>
      <c r="E14" s="29">
        <f>IF(FIRE1111_historical_working!E14="..","..",ROUND(FIRE1111_historical_working!E14,0))</f>
        <v>112</v>
      </c>
      <c r="F14" s="14">
        <f>IF(FIRE1111_historical_working!F14="..","..",ROUND(FIRE1111_historical_working!F14,0))</f>
        <v>1142</v>
      </c>
      <c r="G14" s="30"/>
      <c r="I14" s="11"/>
      <c r="J14" s="11"/>
      <c r="L14" s="11"/>
      <c r="M14" s="11"/>
      <c r="O14" s="13"/>
      <c r="P14" s="13"/>
      <c r="Q14" s="13"/>
      <c r="R14" s="13"/>
      <c r="S14" s="13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2" s="5" customFormat="1" ht="15" customHeight="1" x14ac:dyDescent="0.35">
      <c r="A15" s="24" t="s">
        <v>18</v>
      </c>
      <c r="B15" s="29">
        <f>IF(FIRE1111_historical_working!B15="..","..",ROUND(FIRE1111_historical_working!B15,0))</f>
        <v>86</v>
      </c>
      <c r="C15" s="29">
        <f>IF(FIRE1111_historical_working!C15="..","..",ROUND(FIRE1111_historical_working!C15,0))</f>
        <v>8</v>
      </c>
      <c r="D15" s="29">
        <f>IF(FIRE1111_historical_working!D15="..","..",ROUND(FIRE1111_historical_working!D15,0))</f>
        <v>6</v>
      </c>
      <c r="E15" s="29">
        <f>IF(FIRE1111_historical_working!E15="..","..",ROUND(FIRE1111_historical_working!E15,0))</f>
        <v>360</v>
      </c>
      <c r="F15" s="14">
        <f>IF(FIRE1111_historical_working!F15="..","..",ROUND(FIRE1111_historical_working!F15,0))</f>
        <v>460</v>
      </c>
      <c r="G15" s="4"/>
      <c r="I15" s="11"/>
      <c r="J15" s="11"/>
      <c r="L15" s="11"/>
      <c r="M15" s="11"/>
      <c r="O15" s="13"/>
      <c r="P15" s="13"/>
      <c r="Q15" s="13"/>
      <c r="R15" s="13"/>
      <c r="S15" s="13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2" s="5" customFormat="1" ht="15" customHeight="1" x14ac:dyDescent="0.35">
      <c r="A16" s="24" t="s">
        <v>19</v>
      </c>
      <c r="B16" s="29">
        <f>IF(FIRE1111_historical_working!B16="..","..",ROUND(FIRE1111_historical_working!B16,0))</f>
        <v>1</v>
      </c>
      <c r="C16" s="29">
        <f>IF(FIRE1111_historical_working!C16="..","..",ROUND(FIRE1111_historical_working!C16,0))</f>
        <v>0</v>
      </c>
      <c r="D16" s="29">
        <f>IF(FIRE1111_historical_working!D16="..","..",ROUND(FIRE1111_historical_working!D16,0))</f>
        <v>7</v>
      </c>
      <c r="E16" s="29">
        <f>IF(FIRE1111_historical_working!E16="..","..",ROUND(FIRE1111_historical_working!E16,0))</f>
        <v>0</v>
      </c>
      <c r="F16" s="14">
        <f>IF(FIRE1111_historical_working!F16="..","..",ROUND(FIRE1111_historical_working!F16,0))</f>
        <v>8</v>
      </c>
      <c r="G16" s="4"/>
      <c r="I16" s="11"/>
      <c r="J16" s="11"/>
      <c r="L16" s="11"/>
      <c r="M16" s="11"/>
      <c r="O16" s="13"/>
      <c r="P16" s="13"/>
      <c r="Q16" s="13"/>
      <c r="R16" s="13"/>
      <c r="S16" s="13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s="5" customFormat="1" ht="15" customHeight="1" x14ac:dyDescent="0.35">
      <c r="A17" s="24" t="s">
        <v>20</v>
      </c>
      <c r="B17" s="29">
        <f>IF(FIRE1111_historical_working!B17="..","..",ROUND(FIRE1111_historical_working!B17,0))</f>
        <v>139</v>
      </c>
      <c r="C17" s="29">
        <f>IF(FIRE1111_historical_working!C17="..","..",ROUND(FIRE1111_historical_working!C17,0))</f>
        <v>387</v>
      </c>
      <c r="D17" s="29">
        <f>IF(FIRE1111_historical_working!D17="..","..",ROUND(FIRE1111_historical_working!D17,0))</f>
        <v>22</v>
      </c>
      <c r="E17" s="29">
        <f>IF(FIRE1111_historical_working!E17="..","..",ROUND(FIRE1111_historical_working!E17,0))</f>
        <v>4</v>
      </c>
      <c r="F17" s="14">
        <f>IF(FIRE1111_historical_working!F17="..","..",ROUND(FIRE1111_historical_working!F17,0))</f>
        <v>552</v>
      </c>
      <c r="G17" s="30"/>
      <c r="I17" s="11"/>
      <c r="J17" s="11"/>
      <c r="L17" s="11"/>
      <c r="M17" s="11"/>
      <c r="O17" s="13"/>
      <c r="P17" s="13"/>
      <c r="Q17" s="13"/>
      <c r="R17" s="13"/>
      <c r="S17" s="13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s="5" customFormat="1" ht="15" customHeight="1" x14ac:dyDescent="0.35">
      <c r="A18" s="25" t="s">
        <v>21</v>
      </c>
      <c r="B18" s="29">
        <f>IF(FIRE1111_historical_working!B18="..","..",ROUND(FIRE1111_historical_working!B18,0))</f>
        <v>11</v>
      </c>
      <c r="C18" s="29">
        <f>IF(FIRE1111_historical_working!C18="..","..",ROUND(FIRE1111_historical_working!C18,0))</f>
        <v>8</v>
      </c>
      <c r="D18" s="29">
        <f>IF(FIRE1111_historical_working!D18="..","..",ROUND(FIRE1111_historical_working!D18,0))</f>
        <v>0</v>
      </c>
      <c r="E18" s="29">
        <f>IF(FIRE1111_historical_working!E18="..","..",ROUND(FIRE1111_historical_working!E18,0))</f>
        <v>5</v>
      </c>
      <c r="F18" s="14">
        <f>IF(FIRE1111_historical_working!F18="..","..",ROUND(FIRE1111_historical_working!F18,0))</f>
        <v>24</v>
      </c>
      <c r="G18" s="4"/>
      <c r="I18" s="11"/>
      <c r="J18" s="11"/>
      <c r="L18" s="11"/>
      <c r="M18" s="11"/>
      <c r="O18" s="13"/>
      <c r="P18" s="13"/>
      <c r="Q18" s="13"/>
      <c r="R18" s="13"/>
      <c r="S18" s="13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s="5" customFormat="1" ht="15" customHeight="1" x14ac:dyDescent="0.35">
      <c r="A19" s="25" t="s">
        <v>29</v>
      </c>
      <c r="B19" s="29" t="str">
        <f>IF(FIRE1111_historical_working!B19="..","..",ROUND(FIRE1111_historical_working!B19,0))</f>
        <v>..</v>
      </c>
      <c r="C19" s="29">
        <f>IF(FIRE1111_historical_working!C19="..","..",ROUND(FIRE1111_historical_working!C19,0))</f>
        <v>79</v>
      </c>
      <c r="D19" s="29" t="str">
        <f>IF(FIRE1111_historical_working!D19="..","..",ROUND(FIRE1111_historical_working!D19,0))</f>
        <v>..</v>
      </c>
      <c r="E19" s="29" t="str">
        <f>IF(FIRE1111_historical_working!E19="..","..",ROUND(FIRE1111_historical_working!E19,0))</f>
        <v>..</v>
      </c>
      <c r="F19" s="14">
        <f>IF(FIRE1111_historical_working!F19="..","..",ROUND(FIRE1111_historical_working!F19,0))</f>
        <v>79</v>
      </c>
      <c r="G19" s="4"/>
      <c r="I19" s="11"/>
      <c r="J19" s="11"/>
      <c r="L19" s="11"/>
      <c r="M19" s="11"/>
      <c r="O19" s="13"/>
      <c r="P19" s="13"/>
      <c r="Q19" s="13"/>
      <c r="R19" s="13"/>
      <c r="S19" s="13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s="5" customFormat="1" ht="15" customHeight="1" x14ac:dyDescent="0.35">
      <c r="A20" s="25" t="s">
        <v>27</v>
      </c>
      <c r="B20" s="29" t="str">
        <f>IF(FIRE1111_historical_working!B20="..","..",ROUND(FIRE1111_historical_working!B20,0))</f>
        <v>..</v>
      </c>
      <c r="C20" s="29">
        <f>IF(FIRE1111_historical_working!C20="..","..",ROUND(FIRE1111_historical_working!C20,0))</f>
        <v>94</v>
      </c>
      <c r="D20" s="29" t="str">
        <f>IF(FIRE1111_historical_working!D20="..","..",ROUND(FIRE1111_historical_working!D20,0))</f>
        <v>..</v>
      </c>
      <c r="E20" s="29" t="str">
        <f>IF(FIRE1111_historical_working!E20="..","..",ROUND(FIRE1111_historical_working!E20,0))</f>
        <v>..</v>
      </c>
      <c r="F20" s="14">
        <f>IF(FIRE1111_historical_working!F20="..","..",ROUND(FIRE1111_historical_working!F20,0))</f>
        <v>94</v>
      </c>
      <c r="G20" s="4"/>
      <c r="I20" s="11"/>
      <c r="J20" s="32"/>
      <c r="L20" s="11"/>
      <c r="M20" s="11"/>
      <c r="O20" s="13"/>
      <c r="P20" s="13"/>
      <c r="Q20" s="13"/>
      <c r="R20" s="13"/>
      <c r="S20" s="13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s="5" customFormat="1" ht="15" customHeight="1" x14ac:dyDescent="0.35">
      <c r="A21" s="25" t="s">
        <v>28</v>
      </c>
      <c r="B21" s="29" t="str">
        <f>IF(FIRE1111_historical_working!B21="..","..",ROUND(FIRE1111_historical_working!B21,0))</f>
        <v>..</v>
      </c>
      <c r="C21" s="29">
        <f>IF(FIRE1111_historical_working!C21="..","..",ROUND(FIRE1111_historical_working!C21,0))</f>
        <v>2</v>
      </c>
      <c r="D21" s="29" t="str">
        <f>IF(FIRE1111_historical_working!D21="..","..",ROUND(FIRE1111_historical_working!D21,0))</f>
        <v>..</v>
      </c>
      <c r="E21" s="29" t="str">
        <f>IF(FIRE1111_historical_working!E21="..","..",ROUND(FIRE1111_historical_working!E21,0))</f>
        <v>..</v>
      </c>
      <c r="F21" s="14">
        <f>IF(FIRE1111_historical_working!F21="..","..",ROUND(FIRE1111_historical_working!F21,0))</f>
        <v>2</v>
      </c>
      <c r="G21" s="4"/>
      <c r="I21" s="11"/>
      <c r="J21" s="11"/>
      <c r="L21" s="11"/>
      <c r="M21" s="11"/>
      <c r="O21" s="13"/>
      <c r="P21" s="13"/>
      <c r="Q21" s="13"/>
      <c r="R21" s="13"/>
      <c r="S21" s="13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s="5" customFormat="1" ht="15" customHeight="1" x14ac:dyDescent="0.35">
      <c r="A22" s="25" t="s">
        <v>22</v>
      </c>
      <c r="B22" s="29">
        <f>IF(FIRE1111_historical_working!B22="..","..",ROUND(FIRE1111_historical_working!B22,0))</f>
        <v>206</v>
      </c>
      <c r="C22" s="29">
        <f>IF(FIRE1111_historical_working!C22="..","..",ROUND(FIRE1111_historical_working!C22,0))</f>
        <v>628</v>
      </c>
      <c r="D22" s="29">
        <f>IF(FIRE1111_historical_working!D22="..","..",ROUND(FIRE1111_historical_working!D22,0))</f>
        <v>27</v>
      </c>
      <c r="E22" s="29">
        <f>IF(FIRE1111_historical_working!E22="..","..",ROUND(FIRE1111_historical_working!E22,0))</f>
        <v>423</v>
      </c>
      <c r="F22" s="14">
        <f>IF(FIRE1111_historical_working!F22="..","..",ROUND(FIRE1111_historical_working!F22,0))</f>
        <v>1284</v>
      </c>
      <c r="G22" s="4"/>
      <c r="I22" s="11"/>
      <c r="J22" s="11"/>
      <c r="L22" s="11"/>
      <c r="M22" s="11"/>
      <c r="O22" s="13"/>
      <c r="P22" s="13"/>
      <c r="Q22" s="13"/>
      <c r="R22" s="13"/>
      <c r="S22" s="13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s="5" customFormat="1" ht="15" customHeight="1" thickBot="1" x14ac:dyDescent="0.4">
      <c r="A23" s="26" t="s">
        <v>2</v>
      </c>
      <c r="B23" s="27">
        <f>IF(FIRE1111_historical_working!B23="..","..",ROUND(FIRE1111_historical_working!B23,0))</f>
        <v>1446</v>
      </c>
      <c r="C23" s="27">
        <f>IF(FIRE1111_historical_working!C23="..","..",ROUND(FIRE1111_historical_working!C23,0))</f>
        <v>1424</v>
      </c>
      <c r="D23" s="27">
        <f>IF(FIRE1111_historical_working!D23="..","..",ROUND(FIRE1111_historical_working!D23,0))</f>
        <v>92</v>
      </c>
      <c r="E23" s="27">
        <f>IF(FIRE1111_historical_working!E23="..","..",ROUND(FIRE1111_historical_working!E23,0))</f>
        <v>1026</v>
      </c>
      <c r="F23" s="27">
        <f>IF(FIRE1111_historical_working!F23="..","..",ROUND(FIRE1111_historical_working!F23,0))</f>
        <v>3988</v>
      </c>
      <c r="G23" s="34"/>
      <c r="H23" s="31"/>
      <c r="I23" s="11"/>
      <c r="J23" s="11"/>
      <c r="L23" s="11"/>
      <c r="M23" s="11"/>
      <c r="O23" s="13"/>
      <c r="P23" s="13"/>
      <c r="Q23" s="13"/>
      <c r="R23" s="13"/>
      <c r="S23" s="13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s="6" customFormat="1" ht="27.75" customHeight="1" x14ac:dyDescent="0.35">
      <c r="A24" s="18" t="s">
        <v>8</v>
      </c>
      <c r="B24" s="58"/>
      <c r="C24" s="58"/>
      <c r="D24" s="58"/>
      <c r="E24" s="58"/>
      <c r="F24" s="58"/>
      <c r="G24" s="48"/>
      <c r="H24" s="48"/>
      <c r="I24" s="49"/>
      <c r="J24" s="49"/>
      <c r="K24" s="48"/>
      <c r="L24" s="49"/>
      <c r="M24" s="49"/>
      <c r="N24" s="49"/>
      <c r="O24" s="49"/>
      <c r="P24" s="49"/>
      <c r="Q24" s="49"/>
      <c r="R24" s="49"/>
      <c r="S24" s="49"/>
    </row>
    <row r="25" spans="1:31" s="5" customFormat="1" ht="15" customHeight="1" x14ac:dyDescent="0.35">
      <c r="A25" s="19" t="s">
        <v>25</v>
      </c>
      <c r="B25" s="19"/>
      <c r="C25" s="19"/>
      <c r="D25" s="19"/>
      <c r="E25" s="19"/>
      <c r="F25" s="19"/>
      <c r="G25" s="4"/>
      <c r="H25" s="4"/>
      <c r="I25" s="11"/>
      <c r="J25" s="11"/>
      <c r="K25" s="4"/>
      <c r="L25" s="11"/>
      <c r="M25" s="11"/>
      <c r="N25" s="11"/>
      <c r="O25" s="11"/>
      <c r="P25" s="11"/>
      <c r="Q25" s="11"/>
      <c r="R25" s="11"/>
      <c r="S25" s="11"/>
    </row>
    <row r="26" spans="1:31" s="5" customFormat="1" ht="27.75" customHeight="1" x14ac:dyDescent="0.35">
      <c r="A26" s="4" t="s">
        <v>3</v>
      </c>
      <c r="B26" s="2"/>
      <c r="C26" s="2"/>
      <c r="D26" s="2"/>
      <c r="E26" s="2"/>
      <c r="F26" s="2"/>
      <c r="K26" s="4"/>
    </row>
    <row r="27" spans="1:31" s="5" customFormat="1" ht="15" customHeight="1" x14ac:dyDescent="0.35">
      <c r="A27" s="15" t="s">
        <v>4</v>
      </c>
      <c r="B27" s="2"/>
      <c r="C27" s="2"/>
      <c r="D27" s="2"/>
      <c r="E27" s="2"/>
      <c r="F27" s="2"/>
      <c r="K27" s="4"/>
    </row>
    <row r="28" spans="1:31" s="5" customFormat="1" ht="31.5" customHeight="1" x14ac:dyDescent="0.35">
      <c r="A28" s="19" t="s">
        <v>9</v>
      </c>
      <c r="B28" s="19"/>
      <c r="C28" s="19"/>
      <c r="D28" s="19"/>
      <c r="E28" s="19"/>
      <c r="F28" s="19"/>
      <c r="K28" s="4"/>
    </row>
    <row r="29" spans="1:31" s="5" customFormat="1" ht="30" customHeight="1" x14ac:dyDescent="0.35">
      <c r="A29" s="4" t="s">
        <v>5</v>
      </c>
      <c r="B29" s="4"/>
      <c r="C29" s="4"/>
      <c r="D29" s="4"/>
      <c r="F29" s="38" t="s">
        <v>57</v>
      </c>
      <c r="K29" s="4"/>
    </row>
    <row r="30" spans="1:31" s="5" customFormat="1" x14ac:dyDescent="0.35">
      <c r="A30" s="36" t="s">
        <v>58</v>
      </c>
      <c r="B30" s="33"/>
      <c r="C30" s="4"/>
      <c r="D30" s="4"/>
      <c r="F30" s="39" t="s">
        <v>59</v>
      </c>
      <c r="G30" s="40"/>
      <c r="K30" s="4"/>
    </row>
    <row r="31" spans="1:31" x14ac:dyDescent="0.35">
      <c r="A31" s="52" t="s">
        <v>78</v>
      </c>
      <c r="F31" s="16"/>
    </row>
    <row r="37" spans="9:10" x14ac:dyDescent="0.35">
      <c r="J37" s="5"/>
    </row>
    <row r="38" spans="9:10" x14ac:dyDescent="0.35">
      <c r="I38" s="4" t="s">
        <v>31</v>
      </c>
    </row>
    <row r="39" spans="9:10" x14ac:dyDescent="0.35">
      <c r="I39" s="4" t="s">
        <v>32</v>
      </c>
    </row>
    <row r="40" spans="9:10" x14ac:dyDescent="0.35">
      <c r="I40" s="4" t="s">
        <v>33</v>
      </c>
    </row>
    <row r="41" spans="9:10" x14ac:dyDescent="0.35">
      <c r="I41" s="4" t="s">
        <v>34</v>
      </c>
    </row>
    <row r="42" spans="9:10" x14ac:dyDescent="0.35">
      <c r="I42" s="4" t="s">
        <v>35</v>
      </c>
    </row>
    <row r="43" spans="9:10" x14ac:dyDescent="0.35">
      <c r="I43" s="4" t="s">
        <v>36</v>
      </c>
    </row>
    <row r="44" spans="9:10" x14ac:dyDescent="0.35">
      <c r="I44" s="4" t="s">
        <v>37</v>
      </c>
    </row>
    <row r="45" spans="9:10" x14ac:dyDescent="0.35">
      <c r="I45" s="4" t="s">
        <v>93</v>
      </c>
    </row>
  </sheetData>
  <dataValidations count="1">
    <dataValidation type="list" allowBlank="1" showInputMessage="1" showErrorMessage="1" sqref="A3" xr:uid="{00000000-0002-0000-0E00-000000000000}">
      <formula1>$I$38:$I$45</formula1>
    </dataValidation>
  </dataValidations>
  <hyperlinks>
    <hyperlink ref="A27" r:id="rId1" xr:uid="{00000000-0004-0000-0E00-000000000000}"/>
    <hyperlink ref="A30" r:id="rId2" xr:uid="{00000000-0004-0000-0E00-000001000000}"/>
    <hyperlink ref="F29" r:id="rId3" display="Updated alongside Fire and rescue workforce and pensions statistics" xr:uid="{618A53B1-4FC1-49D8-A9C4-DA27ECE3309E}"/>
  </hyperlinks>
  <pageMargins left="0.7" right="0.7" top="0.75" bottom="0.75" header="0.3" footer="0.3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A9EF-D71D-4E17-B3BE-6EC93BAADB5B}">
  <sheetPr codeName="Sheet20">
    <tabColor rgb="FFFF0000"/>
  </sheetPr>
  <dimension ref="A1:AF34"/>
  <sheetViews>
    <sheetView workbookViewId="0">
      <selection activeCell="A10" sqref="A10"/>
    </sheetView>
  </sheetViews>
  <sheetFormatPr defaultColWidth="9.453125" defaultRowHeight="14.5" x14ac:dyDescent="0.35"/>
  <cols>
    <col min="1" max="1" width="74.54296875" style="62" customWidth="1"/>
    <col min="2" max="6" width="14.54296875" style="62" customWidth="1"/>
    <col min="7" max="10" width="9.453125" style="62"/>
    <col min="11" max="11" width="10" style="62" bestFit="1" customWidth="1"/>
    <col min="12" max="12" width="11.54296875" style="62" customWidth="1"/>
    <col min="13" max="17" width="9.453125" style="62"/>
    <col min="18" max="18" width="11" style="62" customWidth="1"/>
    <col min="19" max="16384" width="9.453125" style="62"/>
  </cols>
  <sheetData>
    <row r="1" spans="1:32" s="61" customFormat="1" ht="22.5" customHeight="1" x14ac:dyDescent="0.5">
      <c r="A1" s="82"/>
      <c r="B1" s="82"/>
      <c r="C1" s="82"/>
      <c r="D1" s="82"/>
      <c r="E1" s="82"/>
      <c r="F1" s="82"/>
      <c r="G1" s="60"/>
      <c r="H1" s="60"/>
    </row>
    <row r="2" spans="1:32" ht="15" customHeight="1" x14ac:dyDescent="0.35"/>
    <row r="3" spans="1:32" ht="15" customHeight="1" x14ac:dyDescent="0.35">
      <c r="A3" s="63" t="str">
        <f>FIRE1111!$A$3</f>
        <v>2022/23</v>
      </c>
      <c r="B3" s="63"/>
      <c r="C3" s="63"/>
      <c r="D3" s="63"/>
      <c r="E3" s="63"/>
    </row>
    <row r="4" spans="1:32" s="68" customFormat="1" ht="29" x14ac:dyDescent="0.35">
      <c r="A4" s="65" t="s">
        <v>26</v>
      </c>
      <c r="B4" s="66" t="s">
        <v>38</v>
      </c>
      <c r="C4" s="66" t="s">
        <v>91</v>
      </c>
      <c r="D4" s="66" t="s">
        <v>0</v>
      </c>
      <c r="E4" s="66" t="s">
        <v>1</v>
      </c>
      <c r="F4" s="67" t="s">
        <v>2</v>
      </c>
      <c r="K4" s="62"/>
    </row>
    <row r="5" spans="1:32" ht="15" customHeight="1" x14ac:dyDescent="0.35">
      <c r="A5" s="69" t="s">
        <v>40</v>
      </c>
      <c r="B5" s="70" cm="1">
        <f t="array" ref="B5">SUMPRODUCT((Data!$A$2:$A$99369=$A$3)*(Data!$B$2:$B$99369=B$4)*(Data!$C$2:$C$99369=$A5)*(Data!$D$2:$D$99369))</f>
        <v>211</v>
      </c>
      <c r="C5" s="70" cm="1">
        <f t="array" ref="C5">SUMPRODUCT((Data!$A$2:$A$99369=$A$3)*(Data!$B$2:$B$99369=C$4)*(Data!$C$2:$C$99369=$A5)*(Data!$D$2:$D$99369))</f>
        <v>8</v>
      </c>
      <c r="D5" s="70" cm="1">
        <f t="array" ref="D5">SUMPRODUCT((Data!$A$2:$A$99369=$A$3)*(Data!$B$2:$B$99369=D$4)*(Data!$C$2:$C$99369=$A5)*(Data!$D$2:$D$99369))</f>
        <v>8</v>
      </c>
      <c r="E5" s="70" cm="1">
        <f t="array" ref="E5">SUMPRODUCT((Data!$A$2:$A$99369=$A$3)*(Data!$B$2:$B$99369=E$4)*(Data!$C$2:$C$99369=$A5)*(Data!$D$2:$D$99369))</f>
        <v>9</v>
      </c>
      <c r="F5" s="71">
        <f>SUM(B5:E5)</f>
        <v>236</v>
      </c>
      <c r="I5" s="72"/>
      <c r="J5" s="72"/>
      <c r="L5" s="72"/>
      <c r="M5" s="72"/>
      <c r="O5" s="72"/>
      <c r="P5" s="72"/>
      <c r="Q5" s="72"/>
      <c r="R5" s="72"/>
      <c r="S5" s="72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2"/>
    </row>
    <row r="6" spans="1:32" ht="15" customHeight="1" x14ac:dyDescent="0.35">
      <c r="A6" s="62" t="s">
        <v>41</v>
      </c>
      <c r="B6" s="70" cm="1">
        <f t="array" ref="B6">SUMPRODUCT((Data!$A$2:$A$99369=$A$3)*(Data!$B$2:$B$99369=B$4)*(Data!$C$2:$C$99369=$A6)*(Data!$D$2:$D$99369))</f>
        <v>3</v>
      </c>
      <c r="C6" s="70" cm="1">
        <f t="array" ref="C6">SUMPRODUCT((Data!$A$2:$A$99369=$A$3)*(Data!$B$2:$B$99369=C$4)*(Data!$C$2:$C$99369=$A6)*(Data!$D$2:$D$99369))</f>
        <v>1</v>
      </c>
      <c r="D6" s="70" cm="1">
        <f t="array" ref="D6">SUMPRODUCT((Data!$A$2:$A$99369=$A$3)*(Data!$B$2:$B$99369=D$4)*(Data!$C$2:$C$99369=$A6)*(Data!$D$2:$D$99369))</f>
        <v>5</v>
      </c>
      <c r="E6" s="70" cm="1">
        <f t="array" ref="E6">SUMPRODUCT((Data!$A$2:$A$99369=$A$3)*(Data!$B$2:$B$99369=E$4)*(Data!$C$2:$C$99369=$A6)*(Data!$D$2:$D$99369))</f>
        <v>19</v>
      </c>
      <c r="F6" s="71">
        <f t="shared" ref="F6:F21" si="0">SUM(B6:E6)</f>
        <v>28</v>
      </c>
      <c r="I6" s="72"/>
      <c r="J6" s="72"/>
      <c r="L6" s="72"/>
      <c r="M6" s="72"/>
      <c r="O6" s="72"/>
      <c r="P6" s="72"/>
      <c r="Q6" s="72"/>
      <c r="R6" s="72"/>
      <c r="S6" s="72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2" ht="15" customHeight="1" x14ac:dyDescent="0.35">
      <c r="A7" s="62" t="s">
        <v>42</v>
      </c>
      <c r="B7" s="70" cm="1">
        <f t="array" ref="B7">SUMPRODUCT((Data!$A$2:$A$99369=$A$3)*(Data!$B$2:$B$99369=B$4)*(Data!$C$2:$C$99369=$A7)*(Data!$D$2:$D$99369))</f>
        <v>189</v>
      </c>
      <c r="C7" s="70" cm="1">
        <f t="array" ref="C7">SUMPRODUCT((Data!$A$2:$A$99369=$A$3)*(Data!$B$2:$B$99369=C$4)*(Data!$C$2:$C$99369=$A7)*(Data!$D$2:$D$99369))</f>
        <v>264</v>
      </c>
      <c r="D7" s="70" cm="1">
        <f t="array" ref="D7">SUMPRODUCT((Data!$A$2:$A$99369=$A$3)*(Data!$B$2:$B$99369=D$4)*(Data!$C$2:$C$99369=$A7)*(Data!$D$2:$D$99369))</f>
        <v>50</v>
      </c>
      <c r="E7" s="70" cm="1">
        <f t="array" ref="E7">SUMPRODUCT((Data!$A$2:$A$99369=$A$3)*(Data!$B$2:$B$99369=E$4)*(Data!$C$2:$C$99369=$A7)*(Data!$D$2:$D$99369))</f>
        <v>419</v>
      </c>
      <c r="F7" s="71">
        <f t="shared" si="0"/>
        <v>922</v>
      </c>
      <c r="I7" s="72"/>
      <c r="J7" s="72"/>
      <c r="L7" s="72"/>
      <c r="M7" s="72"/>
      <c r="O7" s="72"/>
      <c r="P7" s="72"/>
      <c r="Q7" s="72"/>
      <c r="R7" s="72"/>
      <c r="S7" s="72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</row>
    <row r="8" spans="1:32" ht="15" customHeight="1" x14ac:dyDescent="0.35">
      <c r="A8" s="62" t="s">
        <v>43</v>
      </c>
      <c r="B8" s="70" cm="1">
        <f t="array" ref="B8">SUMPRODUCT((Data!$A$2:$A$99369=$A$3)*(Data!$B$2:$B$99369=B$4)*(Data!$C$2:$C$99369=$A8)*(Data!$D$2:$D$99369))</f>
        <v>12</v>
      </c>
      <c r="C8" s="70" cm="1">
        <f t="array" ref="C8">SUMPRODUCT((Data!$A$2:$A$99369=$A$3)*(Data!$B$2:$B$99369=C$4)*(Data!$C$2:$C$99369=$A8)*(Data!$D$2:$D$99369))</f>
        <v>11</v>
      </c>
      <c r="D8" s="70" cm="1">
        <f t="array" ref="D8">SUMPRODUCT((Data!$A$2:$A$99369=$A$3)*(Data!$B$2:$B$99369=D$4)*(Data!$C$2:$C$99369=$A8)*(Data!$D$2:$D$99369))</f>
        <v>1</v>
      </c>
      <c r="E8" s="70" cm="1">
        <f t="array" ref="E8">SUMPRODUCT((Data!$A$2:$A$99369=$A$3)*(Data!$B$2:$B$99369=E$4)*(Data!$C$2:$C$99369=$A8)*(Data!$D$2:$D$99369))</f>
        <v>5</v>
      </c>
      <c r="F8" s="71">
        <f t="shared" si="0"/>
        <v>29</v>
      </c>
      <c r="I8" s="72"/>
      <c r="J8" s="72"/>
      <c r="L8" s="72"/>
      <c r="M8" s="72"/>
      <c r="O8" s="72"/>
      <c r="P8" s="72"/>
      <c r="Q8" s="72"/>
      <c r="R8" s="72"/>
      <c r="S8" s="72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</row>
    <row r="9" spans="1:32" ht="15" customHeight="1" x14ac:dyDescent="0.35">
      <c r="A9" s="62" t="s">
        <v>95</v>
      </c>
      <c r="B9" s="70" cm="1">
        <f t="array" ref="B9">SUMPRODUCT((Data!$A$2:$A$99369=$A$3)*(Data!$B$2:$B$99369=B$4)*(Data!$C$2:$C$99369=$A9)*(Data!$D$2:$D$99369))</f>
        <v>159</v>
      </c>
      <c r="C9" s="70" cm="1">
        <f t="array" ref="C9">SUMPRODUCT((Data!$A$2:$A$99369=$A$3)*(Data!$B$2:$B$99369=C$4)*(Data!$C$2:$C$99369=$A9)*(Data!$D$2:$D$99369))</f>
        <v>233</v>
      </c>
      <c r="D9" s="70" cm="1">
        <f t="array" ref="D9">SUMPRODUCT((Data!$A$2:$A$99369=$A$3)*(Data!$B$2:$B$99369=D$4)*(Data!$C$2:$C$99369=$A9)*(Data!$D$2:$D$99369))</f>
        <v>30</v>
      </c>
      <c r="E9" s="70" cm="1">
        <f t="array" ref="E9">SUMPRODUCT((Data!$A$2:$A$99369=$A$3)*(Data!$B$2:$B$99369=E$4)*(Data!$C$2:$C$99369=$A9)*(Data!$D$2:$D$99369))</f>
        <v>282</v>
      </c>
      <c r="F9" s="71">
        <f t="shared" si="0"/>
        <v>704</v>
      </c>
      <c r="I9" s="72"/>
      <c r="J9" s="72"/>
      <c r="L9" s="72"/>
      <c r="M9" s="72"/>
      <c r="O9" s="72"/>
      <c r="P9" s="72"/>
      <c r="Q9" s="72"/>
      <c r="R9" s="72"/>
      <c r="S9" s="72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</row>
    <row r="10" spans="1:32" ht="15" customHeight="1" x14ac:dyDescent="0.35">
      <c r="A10" s="62" t="s">
        <v>53</v>
      </c>
      <c r="B10" s="70" cm="1">
        <f t="array" ref="B10">SUMPRODUCT((Data!$A$2:$A$99369=$A$3)*(Data!$B$2:$B$99369=B$4)*(Data!$C$2:$C$99369=$A10)*(Data!$D$2:$D$99369))</f>
        <v>0</v>
      </c>
      <c r="C10" s="70" cm="1">
        <f t="array" ref="C10">SUMPRODUCT((Data!$A$2:$A$99369=$A$3)*(Data!$B$2:$B$99369=C$4)*(Data!$C$2:$C$99369=$A10)*(Data!$D$2:$D$99369))</f>
        <v>51</v>
      </c>
      <c r="D10" s="70" cm="1">
        <f t="array" ref="D10">SUMPRODUCT((Data!$A$2:$A$99369=$A$3)*(Data!$B$2:$B$99369=D$4)*(Data!$C$2:$C$99369=$A10)*(Data!$D$2:$D$99369))</f>
        <v>0</v>
      </c>
      <c r="E10" s="70" cm="1">
        <f t="array" ref="E10">SUMPRODUCT((Data!$A$2:$A$99369=$A$3)*(Data!$B$2:$B$99369=E$4)*(Data!$C$2:$C$99369=$A10)*(Data!$D$2:$D$99369))</f>
        <v>0</v>
      </c>
      <c r="F10" s="71">
        <f t="shared" si="0"/>
        <v>51</v>
      </c>
      <c r="I10" s="72"/>
      <c r="J10" s="72"/>
      <c r="L10" s="72"/>
      <c r="M10" s="72"/>
      <c r="O10" s="72"/>
      <c r="P10" s="72"/>
      <c r="Q10" s="72"/>
      <c r="R10" s="72"/>
      <c r="S10" s="72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1:32" ht="15" customHeight="1" x14ac:dyDescent="0.35">
      <c r="A11" s="62" t="s">
        <v>54</v>
      </c>
      <c r="B11" s="70" cm="1">
        <f t="array" ref="B11">SUMPRODUCT((Data!$A$2:$A$99369=$A$3)*(Data!$B$2:$B$99369=B$4)*(Data!$C$2:$C$99369=$A11)*(Data!$D$2:$D$99369))</f>
        <v>0</v>
      </c>
      <c r="C11" s="70" cm="1">
        <f t="array" ref="C11">SUMPRODUCT((Data!$A$2:$A$99369=$A$3)*(Data!$B$2:$B$99369=C$4)*(Data!$C$2:$C$99369=$A11)*(Data!$D$2:$D$99369))</f>
        <v>226</v>
      </c>
      <c r="D11" s="70" cm="1">
        <f t="array" ref="D11">SUMPRODUCT((Data!$A$2:$A$99369=$A$3)*(Data!$B$2:$B$99369=D$4)*(Data!$C$2:$C$99369=$A11)*(Data!$D$2:$D$99369))</f>
        <v>0</v>
      </c>
      <c r="E11" s="70" cm="1">
        <f t="array" ref="E11">SUMPRODUCT((Data!$A$2:$A$99369=$A$3)*(Data!$B$2:$B$99369=E$4)*(Data!$C$2:$C$99369=$A11)*(Data!$D$2:$D$99369))</f>
        <v>0</v>
      </c>
      <c r="F11" s="71">
        <f t="shared" si="0"/>
        <v>226</v>
      </c>
      <c r="I11" s="72"/>
      <c r="J11" s="72"/>
      <c r="L11" s="72"/>
      <c r="M11" s="72"/>
      <c r="O11" s="72"/>
      <c r="P11" s="72"/>
      <c r="Q11" s="72"/>
      <c r="R11" s="72"/>
      <c r="S11" s="72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</row>
    <row r="12" spans="1:32" ht="15" customHeight="1" x14ac:dyDescent="0.35">
      <c r="A12" s="62" t="s">
        <v>55</v>
      </c>
      <c r="B12" s="70" cm="1">
        <f t="array" ref="B12">SUMPRODUCT((Data!$A$2:$A$99369=$A$3)*(Data!$B$2:$B$99369=B$4)*(Data!$C$2:$C$99369=$A12)*(Data!$D$2:$D$99369))</f>
        <v>0</v>
      </c>
      <c r="C12" s="70" cm="1">
        <f t="array" ref="C12">SUMPRODUCT((Data!$A$2:$A$99369=$A$3)*(Data!$B$2:$B$99369=C$4)*(Data!$C$2:$C$99369=$A12)*(Data!$D$2:$D$99369))</f>
        <v>104</v>
      </c>
      <c r="D12" s="70" cm="1">
        <f t="array" ref="D12">SUMPRODUCT((Data!$A$2:$A$99369=$A$3)*(Data!$B$2:$B$99369=D$4)*(Data!$C$2:$C$99369=$A12)*(Data!$D$2:$D$99369))</f>
        <v>0</v>
      </c>
      <c r="E12" s="70" cm="1">
        <f t="array" ref="E12">SUMPRODUCT((Data!$A$2:$A$99369=$A$3)*(Data!$B$2:$B$99369=E$4)*(Data!$C$2:$C$99369=$A12)*(Data!$D$2:$D$99369))</f>
        <v>0</v>
      </c>
      <c r="F12" s="71">
        <f t="shared" si="0"/>
        <v>104</v>
      </c>
      <c r="I12" s="72"/>
      <c r="J12" s="72"/>
      <c r="L12" s="72"/>
      <c r="M12" s="72"/>
      <c r="O12" s="72"/>
      <c r="P12" s="72"/>
      <c r="Q12" s="72"/>
      <c r="R12" s="72"/>
      <c r="S12" s="72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</row>
    <row r="13" spans="1:32" ht="15" customHeight="1" x14ac:dyDescent="0.35">
      <c r="A13" s="62" t="s">
        <v>45</v>
      </c>
      <c r="B13" s="70" cm="1">
        <f t="array" ref="B13">SUMPRODUCT((Data!$A$2:$A$99369=$A$3)*(Data!$B$2:$B$99369=B$4)*(Data!$C$2:$C$99369=$A13)*(Data!$D$2:$D$99369))</f>
        <v>0</v>
      </c>
      <c r="C13" s="70" cm="1">
        <f t="array" ref="C13">SUMPRODUCT((Data!$A$2:$A$99369=$A$3)*(Data!$B$2:$B$99369=C$4)*(Data!$C$2:$C$99369=$A13)*(Data!$D$2:$D$99369))</f>
        <v>0</v>
      </c>
      <c r="D13" s="70" cm="1">
        <f t="array" ref="D13">SUMPRODUCT((Data!$A$2:$A$99369=$A$3)*(Data!$B$2:$B$99369=D$4)*(Data!$C$2:$C$99369=$A13)*(Data!$D$2:$D$99369))</f>
        <v>0</v>
      </c>
      <c r="E13" s="70" cm="1">
        <f t="array" ref="E13">SUMPRODUCT((Data!$A$2:$A$99369=$A$3)*(Data!$B$2:$B$99369=E$4)*(Data!$C$2:$C$99369=$A13)*(Data!$D$2:$D$99369))</f>
        <v>36</v>
      </c>
      <c r="F13" s="71">
        <f t="shared" si="0"/>
        <v>36</v>
      </c>
      <c r="I13" s="72"/>
      <c r="J13" s="72"/>
      <c r="L13" s="72"/>
      <c r="M13" s="72"/>
      <c r="O13" s="72"/>
      <c r="P13" s="72"/>
      <c r="Q13" s="72"/>
      <c r="R13" s="72"/>
      <c r="S13" s="72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</row>
    <row r="14" spans="1:32" ht="15" customHeight="1" x14ac:dyDescent="0.35">
      <c r="A14" s="62" t="s">
        <v>46</v>
      </c>
      <c r="B14" s="70" cm="1">
        <f t="array" ref="B14">SUMPRODUCT((Data!$A$2:$A$99369=$A$3)*(Data!$B$2:$B$99369=B$4)*(Data!$C$2:$C$99369=$A14)*(Data!$D$2:$D$99369))</f>
        <v>0</v>
      </c>
      <c r="C14" s="70" cm="1">
        <f t="array" ref="C14">SUMPRODUCT((Data!$A$2:$A$99369=$A$3)*(Data!$B$2:$B$99369=C$4)*(Data!$C$2:$C$99369=$A14)*(Data!$D$2:$D$99369))</f>
        <v>2</v>
      </c>
      <c r="D14" s="70" cm="1">
        <f t="array" ref="D14">SUMPRODUCT((Data!$A$2:$A$99369=$A$3)*(Data!$B$2:$B$99369=D$4)*(Data!$C$2:$C$99369=$A14)*(Data!$D$2:$D$99369))</f>
        <v>0</v>
      </c>
      <c r="E14" s="70" cm="1">
        <f t="array" ref="E14">SUMPRODUCT((Data!$A$2:$A$99369=$A$3)*(Data!$B$2:$B$99369=E$4)*(Data!$C$2:$C$99369=$A14)*(Data!$D$2:$D$99369))</f>
        <v>6</v>
      </c>
      <c r="F14" s="71">
        <f t="shared" si="0"/>
        <v>8</v>
      </c>
      <c r="I14" s="72"/>
      <c r="J14" s="72"/>
      <c r="L14" s="72"/>
      <c r="M14" s="72"/>
      <c r="O14" s="72"/>
      <c r="P14" s="72"/>
      <c r="Q14" s="72"/>
      <c r="R14" s="72"/>
      <c r="S14" s="72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</row>
    <row r="15" spans="1:32" ht="15" customHeight="1" x14ac:dyDescent="0.35">
      <c r="A15" s="62" t="s">
        <v>47</v>
      </c>
      <c r="B15" s="70" cm="1">
        <f t="array" ref="B15">SUMPRODUCT((Data!$A$2:$A$99369=$A$3)*(Data!$B$2:$B$99369=B$4)*(Data!$C$2:$C$99369=$A15)*(Data!$D$2:$D$99369))</f>
        <v>142</v>
      </c>
      <c r="C15" s="70" cm="1">
        <f t="array" ref="C15">SUMPRODUCT((Data!$A$2:$A$99369=$A$3)*(Data!$B$2:$B$99369=C$4)*(Data!$C$2:$C$99369=$A15)*(Data!$D$2:$D$99369))</f>
        <v>19</v>
      </c>
      <c r="D15" s="70" cm="1">
        <f t="array" ref="D15">SUMPRODUCT((Data!$A$2:$A$99369=$A$3)*(Data!$B$2:$B$99369=D$4)*(Data!$C$2:$C$99369=$A15)*(Data!$D$2:$D$99369))</f>
        <v>5</v>
      </c>
      <c r="E15" s="70" cm="1">
        <f t="array" ref="E15">SUMPRODUCT((Data!$A$2:$A$99369=$A$3)*(Data!$B$2:$B$99369=E$4)*(Data!$C$2:$C$99369=$A15)*(Data!$D$2:$D$99369))</f>
        <v>33</v>
      </c>
      <c r="F15" s="71">
        <f t="shared" si="0"/>
        <v>199</v>
      </c>
      <c r="I15" s="72"/>
      <c r="J15" s="72"/>
      <c r="L15" s="72"/>
      <c r="M15" s="72"/>
      <c r="O15" s="72"/>
      <c r="P15" s="72"/>
      <c r="Q15" s="72"/>
      <c r="R15" s="72"/>
      <c r="S15" s="72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</row>
    <row r="16" spans="1:32" ht="15" customHeight="1" x14ac:dyDescent="0.35">
      <c r="A16" s="62" t="s">
        <v>48</v>
      </c>
      <c r="B16" s="70" cm="1">
        <f t="array" ref="B16">SUMPRODUCT((Data!$A$2:$A$99369=$A$3)*(Data!$B$2:$B$99369=B$4)*(Data!$C$2:$C$99369=$A16)*(Data!$D$2:$D$99369))</f>
        <v>829</v>
      </c>
      <c r="C16" s="70" cm="1">
        <f t="array" ref="C16">SUMPRODUCT((Data!$A$2:$A$99369=$A$3)*(Data!$B$2:$B$99369=C$4)*(Data!$C$2:$C$99369=$A16)*(Data!$D$2:$D$99369))</f>
        <v>144</v>
      </c>
      <c r="D16" s="70" cm="1">
        <f t="array" ref="D16">SUMPRODUCT((Data!$A$2:$A$99369=$A$3)*(Data!$B$2:$B$99369=D$4)*(Data!$C$2:$C$99369=$A16)*(Data!$D$2:$D$99369))</f>
        <v>22</v>
      </c>
      <c r="E16" s="70" cm="1">
        <f t="array" ref="E16">SUMPRODUCT((Data!$A$2:$A$99369=$A$3)*(Data!$B$2:$B$99369=E$4)*(Data!$C$2:$C$99369=$A16)*(Data!$D$2:$D$99369))</f>
        <v>157</v>
      </c>
      <c r="F16" s="71">
        <f t="shared" si="0"/>
        <v>1152</v>
      </c>
      <c r="I16" s="72"/>
      <c r="J16" s="72"/>
      <c r="L16" s="72"/>
      <c r="M16" s="72"/>
      <c r="O16" s="72"/>
      <c r="P16" s="72"/>
      <c r="Q16" s="72"/>
      <c r="R16" s="72"/>
      <c r="S16" s="72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</row>
    <row r="17" spans="1:31" ht="15" customHeight="1" x14ac:dyDescent="0.35">
      <c r="A17" s="62" t="s">
        <v>49</v>
      </c>
      <c r="B17" s="70" cm="1">
        <f t="array" ref="B17">SUMPRODUCT((Data!$A$2:$A$99369=$A$3)*(Data!$B$2:$B$99369=B$4)*(Data!$C$2:$C$99369=$A17)*(Data!$D$2:$D$99369))</f>
        <v>15</v>
      </c>
      <c r="C17" s="70" cm="1">
        <f t="array" ref="C17">SUMPRODUCT((Data!$A$2:$A$99369=$A$3)*(Data!$B$2:$B$99369=C$4)*(Data!$C$2:$C$99369=$A17)*(Data!$D$2:$D$99369))</f>
        <v>10</v>
      </c>
      <c r="D17" s="70" cm="1">
        <f t="array" ref="D17">SUMPRODUCT((Data!$A$2:$A$99369=$A$3)*(Data!$B$2:$B$99369=D$4)*(Data!$C$2:$C$99369=$A17)*(Data!$D$2:$D$99369))</f>
        <v>1</v>
      </c>
      <c r="E17" s="70" cm="1">
        <f t="array" ref="E17">SUMPRODUCT((Data!$A$2:$A$99369=$A$3)*(Data!$B$2:$B$99369=E$4)*(Data!$C$2:$C$99369=$A17)*(Data!$D$2:$D$99369))</f>
        <v>3</v>
      </c>
      <c r="F17" s="71">
        <f t="shared" si="0"/>
        <v>29</v>
      </c>
      <c r="I17" s="72"/>
      <c r="J17" s="72"/>
      <c r="L17" s="72"/>
      <c r="M17" s="72"/>
      <c r="O17" s="72"/>
      <c r="P17" s="72"/>
      <c r="Q17" s="72"/>
      <c r="R17" s="72"/>
      <c r="S17" s="72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</row>
    <row r="18" spans="1:31" ht="15" customHeight="1" x14ac:dyDescent="0.35">
      <c r="A18" s="62" t="s">
        <v>50</v>
      </c>
      <c r="B18" s="70" cm="1">
        <f t="array" ref="B18">SUMPRODUCT((Data!$A$2:$A$99369=$A$3)*(Data!$B$2:$B$99369=B$4)*(Data!$C$2:$C$99369=$A18)*(Data!$D$2:$D$99369))</f>
        <v>36</v>
      </c>
      <c r="C18" s="70" cm="1">
        <f t="array" ref="C18">SUMPRODUCT((Data!$A$2:$A$99369=$A$3)*(Data!$B$2:$B$99369=C$4)*(Data!$C$2:$C$99369=$A18)*(Data!$D$2:$D$99369))</f>
        <v>25</v>
      </c>
      <c r="D18" s="70" cm="1">
        <f t="array" ref="D18">SUMPRODUCT((Data!$A$2:$A$99369=$A$3)*(Data!$B$2:$B$99369=D$4)*(Data!$C$2:$C$99369=$A18)*(Data!$D$2:$D$99369))</f>
        <v>3</v>
      </c>
      <c r="E18" s="70" cm="1">
        <f t="array" ref="E18">SUMPRODUCT((Data!$A$2:$A$99369=$A$3)*(Data!$B$2:$B$99369=E$4)*(Data!$C$2:$C$99369=$A18)*(Data!$D$2:$D$99369))</f>
        <v>9</v>
      </c>
      <c r="F18" s="71">
        <f t="shared" si="0"/>
        <v>73</v>
      </c>
      <c r="I18" s="72"/>
      <c r="J18" s="72"/>
      <c r="L18" s="72"/>
      <c r="M18" s="72"/>
      <c r="O18" s="72"/>
      <c r="P18" s="72"/>
      <c r="Q18" s="72"/>
      <c r="R18" s="72"/>
      <c r="S18" s="72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</row>
    <row r="19" spans="1:31" ht="15" customHeight="1" x14ac:dyDescent="0.35">
      <c r="A19" s="62" t="s">
        <v>51</v>
      </c>
      <c r="B19" s="70" cm="1">
        <f t="array" ref="B19">SUMPRODUCT((Data!$A$2:$A$99369=$A$3)*(Data!$B$2:$B$99369=B$4)*(Data!$C$2:$C$99369=$A19)*(Data!$D$2:$D$99369))</f>
        <v>12</v>
      </c>
      <c r="C19" s="70" cm="1">
        <f t="array" ref="C19">SUMPRODUCT((Data!$A$2:$A$99369=$A$3)*(Data!$B$2:$B$99369=C$4)*(Data!$C$2:$C$99369=$A19)*(Data!$D$2:$D$99369))</f>
        <v>8</v>
      </c>
      <c r="D19" s="70" cm="1">
        <f t="array" ref="D19">SUMPRODUCT((Data!$A$2:$A$99369=$A$3)*(Data!$B$2:$B$99369=D$4)*(Data!$C$2:$C$99369=$A19)*(Data!$D$2:$D$99369))</f>
        <v>1</v>
      </c>
      <c r="E19" s="70" cm="1">
        <f t="array" ref="E19">SUMPRODUCT((Data!$A$2:$A$99369=$A$3)*(Data!$B$2:$B$99369=E$4)*(Data!$C$2:$C$99369=$A19)*(Data!$D$2:$D$99369))</f>
        <v>9</v>
      </c>
      <c r="F19" s="71">
        <f t="shared" si="0"/>
        <v>30</v>
      </c>
      <c r="I19" s="72"/>
      <c r="J19" s="72"/>
      <c r="L19" s="72"/>
      <c r="M19" s="72"/>
      <c r="O19" s="72"/>
      <c r="P19" s="72"/>
      <c r="Q19" s="72"/>
      <c r="R19" s="72"/>
      <c r="S19" s="72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15" customHeight="1" x14ac:dyDescent="0.35">
      <c r="A20" s="62" t="s">
        <v>82</v>
      </c>
      <c r="B20" s="70" cm="1">
        <f t="array" ref="B20">SUMPRODUCT((Data!$A$2:$A$99369=$A$3)*(Data!$B$2:$B$99369=B$4)*(Data!$C$2:$C$99369=$A20)*(Data!$D$2:$D$99369))</f>
        <v>58</v>
      </c>
      <c r="C20" s="70" cm="1">
        <f t="array" ref="C20">SUMPRODUCT((Data!$A$2:$A$99369=$A$3)*(Data!$B$2:$B$99369=C$4)*(Data!$C$2:$C$99369=$A20)*(Data!$D$2:$D$99369))</f>
        <v>34</v>
      </c>
      <c r="D20" s="70" cm="1">
        <f t="array" ref="D20">SUMPRODUCT((Data!$A$2:$A$99369=$A$3)*(Data!$B$2:$B$99369=D$4)*(Data!$C$2:$C$99369=$A20)*(Data!$D$2:$D$99369))</f>
        <v>3</v>
      </c>
      <c r="E20" s="70" cm="1">
        <f t="array" ref="E20">SUMPRODUCT((Data!$A$2:$A$99369=$A$3)*(Data!$B$2:$B$99369=E$4)*(Data!$C$2:$C$99369=$A20)*(Data!$D$2:$D$99369))</f>
        <v>151</v>
      </c>
      <c r="F20" s="71">
        <f t="shared" si="0"/>
        <v>246</v>
      </c>
      <c r="I20" s="72"/>
      <c r="J20" s="72"/>
      <c r="L20" s="72"/>
      <c r="M20" s="72"/>
      <c r="O20" s="72"/>
      <c r="P20" s="72"/>
      <c r="Q20" s="72"/>
      <c r="R20" s="72"/>
      <c r="S20" s="72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</row>
    <row r="21" spans="1:31" ht="15" customHeight="1" x14ac:dyDescent="0.35">
      <c r="A21" s="62" t="s">
        <v>52</v>
      </c>
      <c r="B21" s="70" cm="1">
        <f t="array" ref="B21">SUMPRODUCT((Data!$A$2:$A$99369=$A$3)*(Data!$B$2:$B$99369=B$4)*(Data!$C$2:$C$99369=$A21)*(Data!$D$2:$D$99369))</f>
        <v>39</v>
      </c>
      <c r="C21" s="70" cm="1">
        <f t="array" ref="C21">SUMPRODUCT((Data!$A$2:$A$99369=$A$3)*(Data!$B$2:$B$99369=C$4)*(Data!$C$2:$C$99369=$A21)*(Data!$D$2:$D$99369))</f>
        <v>131</v>
      </c>
      <c r="D21" s="70" cm="1">
        <f t="array" ref="D21">SUMPRODUCT((Data!$A$2:$A$99369=$A$3)*(Data!$B$2:$B$99369=D$4)*(Data!$C$2:$C$99369=$A21)*(Data!$D$2:$D$99369))</f>
        <v>5</v>
      </c>
      <c r="E21" s="70" cm="1">
        <f t="array" ref="E21">SUMPRODUCT((Data!$A$2:$A$99369=$A$3)*(Data!$B$2:$B$99369=E$4)*(Data!$C$2:$C$99369=$A21)*(Data!$D$2:$D$99369))</f>
        <v>51</v>
      </c>
      <c r="F21" s="71">
        <f t="shared" si="0"/>
        <v>226</v>
      </c>
      <c r="I21" s="72"/>
      <c r="J21" s="72"/>
      <c r="L21" s="72"/>
      <c r="M21" s="72"/>
      <c r="O21" s="72"/>
      <c r="P21" s="72"/>
      <c r="Q21" s="72"/>
      <c r="R21" s="72"/>
      <c r="S21" s="72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15" customHeight="1" x14ac:dyDescent="0.35">
      <c r="A22" s="76" t="s">
        <v>2</v>
      </c>
      <c r="B22" s="71">
        <f>SUM(B5:B21)</f>
        <v>1705</v>
      </c>
      <c r="C22" s="71">
        <f t="shared" ref="C22:F22" si="1">SUM(C5:C21)</f>
        <v>1271</v>
      </c>
      <c r="D22" s="71">
        <f t="shared" si="1"/>
        <v>134</v>
      </c>
      <c r="E22" s="71">
        <f t="shared" si="1"/>
        <v>1189</v>
      </c>
      <c r="F22" s="71">
        <f t="shared" si="1"/>
        <v>4299</v>
      </c>
      <c r="H22" s="83"/>
      <c r="I22" s="72"/>
      <c r="J22" s="72"/>
      <c r="L22" s="72"/>
      <c r="M22" s="72"/>
      <c r="O22" s="72"/>
      <c r="P22" s="72"/>
      <c r="Q22" s="72"/>
      <c r="R22" s="72"/>
      <c r="S22" s="72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x14ac:dyDescent="0.35">
      <c r="I23" s="72"/>
      <c r="J23" s="72"/>
      <c r="L23" s="72"/>
      <c r="M23" s="72"/>
      <c r="N23" s="72"/>
      <c r="O23" s="72"/>
      <c r="P23" s="72"/>
      <c r="Q23" s="72"/>
      <c r="R23" s="72"/>
      <c r="S23" s="72"/>
    </row>
    <row r="24" spans="1:31" ht="15" customHeight="1" x14ac:dyDescent="0.35">
      <c r="A24" s="77"/>
      <c r="B24" s="77"/>
      <c r="C24" s="77"/>
      <c r="D24" s="77"/>
      <c r="E24" s="77"/>
      <c r="F24" s="77"/>
      <c r="I24" s="72"/>
      <c r="J24" s="72"/>
      <c r="L24" s="72"/>
      <c r="M24" s="72"/>
      <c r="N24" s="72"/>
      <c r="O24" s="72"/>
      <c r="P24" s="72"/>
      <c r="Q24" s="72"/>
      <c r="R24" s="72"/>
      <c r="S24" s="72"/>
    </row>
    <row r="25" spans="1:31" ht="15" customHeight="1" x14ac:dyDescent="0.35">
      <c r="A25" s="77"/>
      <c r="B25" s="77"/>
      <c r="C25" s="77"/>
      <c r="D25" s="77"/>
      <c r="E25" s="77"/>
      <c r="F25" s="77"/>
      <c r="I25" s="72"/>
      <c r="J25" s="72"/>
      <c r="L25" s="72"/>
      <c r="M25" s="72"/>
      <c r="N25" s="72"/>
      <c r="O25" s="72"/>
      <c r="P25" s="72"/>
      <c r="Q25" s="72"/>
      <c r="R25" s="72"/>
      <c r="S25" s="72"/>
    </row>
    <row r="26" spans="1:31" ht="15" customHeight="1" x14ac:dyDescent="0.35">
      <c r="A26" s="78"/>
      <c r="B26" s="78"/>
      <c r="C26" s="78"/>
      <c r="D26" s="78"/>
      <c r="E26" s="78"/>
      <c r="F26" s="78"/>
      <c r="I26" s="72"/>
      <c r="J26" s="72"/>
      <c r="L26" s="72"/>
      <c r="M26" s="72"/>
      <c r="N26" s="72"/>
      <c r="O26" s="72"/>
      <c r="P26" s="72"/>
      <c r="Q26" s="72"/>
      <c r="R26" s="72"/>
      <c r="S26" s="72"/>
    </row>
    <row r="27" spans="1:31" ht="15" customHeight="1" x14ac:dyDescent="0.35">
      <c r="B27" s="61"/>
      <c r="C27" s="61"/>
      <c r="D27" s="61"/>
      <c r="E27" s="61"/>
      <c r="F27" s="61"/>
    </row>
    <row r="28" spans="1:31" ht="15" customHeight="1" x14ac:dyDescent="0.35">
      <c r="A28" s="80"/>
      <c r="B28" s="61"/>
      <c r="C28" s="61"/>
      <c r="D28" s="61"/>
      <c r="E28" s="61"/>
      <c r="F28" s="61"/>
    </row>
    <row r="29" spans="1:31" ht="15" customHeight="1" x14ac:dyDescent="0.35">
      <c r="A29" s="80"/>
      <c r="B29" s="61"/>
      <c r="C29" s="61"/>
      <c r="D29" s="61"/>
      <c r="E29" s="61"/>
      <c r="F29" s="61"/>
    </row>
    <row r="30" spans="1:31" x14ac:dyDescent="0.35">
      <c r="A30" s="77"/>
      <c r="B30" s="77"/>
      <c r="C30" s="77"/>
      <c r="D30" s="77"/>
      <c r="E30" s="77"/>
      <c r="F30" s="77"/>
    </row>
    <row r="33" spans="1:6" x14ac:dyDescent="0.35">
      <c r="A33" s="80"/>
      <c r="F33" s="81"/>
    </row>
    <row r="34" spans="1:6" x14ac:dyDescent="0.35">
      <c r="F34" s="8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BABE-12DE-46E8-B46C-8B1F190A3230}">
  <sheetPr codeName="Sheet21"/>
  <dimension ref="A1:AM42"/>
  <sheetViews>
    <sheetView zoomScaleNormal="100" workbookViewId="0">
      <pane ySplit="4" topLeftCell="A5" activePane="bottomLeft" state="frozen"/>
      <selection pane="bottomLeft"/>
    </sheetView>
  </sheetViews>
  <sheetFormatPr defaultColWidth="9.453125" defaultRowHeight="14.5" x14ac:dyDescent="0.35"/>
  <cols>
    <col min="1" max="1" width="74.54296875" style="4" customWidth="1"/>
    <col min="2" max="6" width="14.54296875" style="4" customWidth="1"/>
    <col min="7" max="7" width="9.453125" style="4"/>
    <col min="8" max="8" width="9.81640625" style="4" bestFit="1" customWidth="1"/>
    <col min="9" max="9" width="7.453125" style="4" hidden="1" customWidth="1"/>
    <col min="10" max="10" width="9.453125" style="4"/>
    <col min="11" max="11" width="10" style="4" bestFit="1" customWidth="1"/>
    <col min="12" max="12" width="11.54296875" style="4" customWidth="1"/>
    <col min="13" max="17" width="9.453125" style="4"/>
    <col min="18" max="18" width="11" style="4" customWidth="1"/>
    <col min="19" max="16384" width="9.453125" style="4"/>
  </cols>
  <sheetData>
    <row r="1" spans="1:32" s="3" customFormat="1" ht="19.5" customHeight="1" x14ac:dyDescent="0.5">
      <c r="A1" s="53" t="s">
        <v>100</v>
      </c>
      <c r="B1" s="41"/>
      <c r="C1" s="41"/>
      <c r="D1" s="41"/>
      <c r="E1" s="41"/>
      <c r="F1" s="41"/>
      <c r="G1" s="1"/>
      <c r="H1" s="1"/>
      <c r="I1" s="2"/>
      <c r="J1" s="2"/>
    </row>
    <row r="2" spans="1:32" s="5" customFormat="1" ht="30" customHeight="1" x14ac:dyDescent="0.35">
      <c r="A2" s="50" t="s">
        <v>6</v>
      </c>
      <c r="B2" s="17"/>
      <c r="C2" s="17"/>
      <c r="D2" s="17"/>
      <c r="E2" s="17"/>
      <c r="F2" s="4"/>
      <c r="G2" s="4"/>
      <c r="H2" s="4"/>
      <c r="I2" s="4"/>
      <c r="J2" s="4"/>
    </row>
    <row r="3" spans="1:32" s="5" customFormat="1" ht="15" customHeight="1" thickBot="1" x14ac:dyDescent="0.4">
      <c r="A3" s="44" t="s">
        <v>99</v>
      </c>
      <c r="B3" s="51"/>
      <c r="C3" s="51"/>
      <c r="D3" s="51"/>
      <c r="E3" s="51"/>
      <c r="F3" s="37"/>
      <c r="G3" s="4"/>
      <c r="H3" s="4"/>
      <c r="I3" s="4"/>
      <c r="J3" s="4"/>
      <c r="K3" s="4"/>
    </row>
    <row r="4" spans="1:32" s="10" customFormat="1" ht="31.5" thickBot="1" x14ac:dyDescent="0.4">
      <c r="A4" s="7" t="s">
        <v>26</v>
      </c>
      <c r="B4" s="8" t="s">
        <v>38</v>
      </c>
      <c r="C4" s="84" t="s">
        <v>101</v>
      </c>
      <c r="D4" s="8" t="s">
        <v>0</v>
      </c>
      <c r="E4" s="8" t="s">
        <v>1</v>
      </c>
      <c r="F4" s="9" t="s">
        <v>2</v>
      </c>
      <c r="K4" s="4"/>
    </row>
    <row r="5" spans="1:32" s="5" customFormat="1" ht="15" customHeight="1" x14ac:dyDescent="0.35">
      <c r="A5" s="20" t="s">
        <v>40</v>
      </c>
      <c r="B5" s="28">
        <f>IF(FIRE1111_working!B5="..","..",ROUND(FIRE1111_working!B5,0))</f>
        <v>211</v>
      </c>
      <c r="C5" s="28">
        <f>IF(FIRE1111_working!C5="..","..",ROUND(FIRE1111_working!C5,0))</f>
        <v>8</v>
      </c>
      <c r="D5" s="28">
        <f>IF(FIRE1111_working!D5="..","..",ROUND(FIRE1111_working!D5,0))</f>
        <v>8</v>
      </c>
      <c r="E5" s="28">
        <f>IF(FIRE1111_working!E5="..","..",ROUND(FIRE1111_working!E5,0))</f>
        <v>9</v>
      </c>
      <c r="F5" s="22">
        <f>IF(FIRE1111_working!F5="..","..",ROUND(FIRE1111_working!F5,0))</f>
        <v>236</v>
      </c>
      <c r="G5" s="4"/>
      <c r="H5" s="4"/>
      <c r="I5" s="11"/>
      <c r="J5" s="11"/>
      <c r="L5" s="11"/>
      <c r="M5" s="11"/>
      <c r="O5" s="11"/>
      <c r="P5" s="11"/>
      <c r="Q5" s="11"/>
      <c r="R5" s="11"/>
      <c r="S5" s="11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3"/>
    </row>
    <row r="6" spans="1:32" s="5" customFormat="1" ht="15" customHeight="1" x14ac:dyDescent="0.35">
      <c r="A6" s="23" t="s">
        <v>41</v>
      </c>
      <c r="B6" s="29">
        <f>IF(FIRE1111_working!B6="..","..",ROUND(FIRE1111_working!B6,0))</f>
        <v>3</v>
      </c>
      <c r="C6" s="29">
        <f>IF(FIRE1111_working!C6="..","..",ROUND(FIRE1111_working!C6,0))</f>
        <v>1</v>
      </c>
      <c r="D6" s="29">
        <f>IF(FIRE1111_working!D6="..","..",ROUND(FIRE1111_working!D6,0))</f>
        <v>5</v>
      </c>
      <c r="E6" s="29">
        <f>IF(FIRE1111_working!E6="..","..",ROUND(FIRE1111_working!E6,0))</f>
        <v>19</v>
      </c>
      <c r="F6" s="14">
        <f>IF(FIRE1111_working!F6="..","..",ROUND(FIRE1111_working!F6,0))</f>
        <v>28</v>
      </c>
      <c r="G6" s="4"/>
      <c r="H6" s="55"/>
      <c r="I6" s="55"/>
      <c r="J6" s="55"/>
      <c r="K6" s="55"/>
      <c r="L6" s="55"/>
      <c r="M6" s="30"/>
      <c r="N6" s="30"/>
      <c r="O6" s="30"/>
      <c r="P6" s="30"/>
      <c r="Q6" s="30"/>
      <c r="R6" s="13"/>
      <c r="S6" s="13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s="5" customFormat="1" ht="15" customHeight="1" x14ac:dyDescent="0.35">
      <c r="A7" s="24" t="s">
        <v>42</v>
      </c>
      <c r="B7" s="29">
        <f>IF(FIRE1111_working!B7="..","..",ROUND(FIRE1111_working!B7,0))</f>
        <v>189</v>
      </c>
      <c r="C7" s="29">
        <f>IF(FIRE1111_working!C7="..","..",ROUND(FIRE1111_working!C7,0))</f>
        <v>264</v>
      </c>
      <c r="D7" s="29">
        <f>IF(FIRE1111_working!D7="..","..",ROUND(FIRE1111_working!D7,0))</f>
        <v>50</v>
      </c>
      <c r="E7" s="29">
        <f>IF(FIRE1111_working!E7="..","..",ROUND(FIRE1111_working!E7,0))</f>
        <v>419</v>
      </c>
      <c r="F7" s="14">
        <f>IF(FIRE1111_working!F7="..","..",ROUND(FIRE1111_working!F7,0))</f>
        <v>922</v>
      </c>
      <c r="G7" s="30"/>
      <c r="I7" s="11"/>
      <c r="J7" s="11"/>
      <c r="L7" s="11"/>
      <c r="M7" s="30"/>
      <c r="N7" s="30"/>
      <c r="O7" s="30"/>
      <c r="P7" s="30"/>
      <c r="Q7" s="30"/>
      <c r="R7" s="13"/>
      <c r="S7" s="13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s="5" customFormat="1" ht="15" customHeight="1" x14ac:dyDescent="0.35">
      <c r="A8" s="24" t="s">
        <v>43</v>
      </c>
      <c r="B8" s="29">
        <f>IF(FIRE1111_working!B8="..","..",ROUND(FIRE1111_working!B8,0))</f>
        <v>12</v>
      </c>
      <c r="C8" s="29">
        <f>IF(FIRE1111_working!C8="..","..",ROUND(FIRE1111_working!C8,0))</f>
        <v>11</v>
      </c>
      <c r="D8" s="29">
        <f>IF(FIRE1111_working!D8="..","..",ROUND(FIRE1111_working!D8,0))</f>
        <v>1</v>
      </c>
      <c r="E8" s="29">
        <f>IF(FIRE1111_working!E8="..","..",ROUND(FIRE1111_working!E8,0))</f>
        <v>5</v>
      </c>
      <c r="F8" s="14">
        <f>IF(FIRE1111_working!F8="..","..",ROUND(FIRE1111_working!F8,0))</f>
        <v>29</v>
      </c>
      <c r="G8" s="30"/>
      <c r="I8" s="11"/>
      <c r="J8" s="11"/>
      <c r="L8" s="11"/>
      <c r="M8" s="30"/>
      <c r="N8" s="30"/>
      <c r="O8" s="30"/>
      <c r="P8" s="30"/>
      <c r="Q8" s="30"/>
      <c r="R8" s="13"/>
      <c r="S8" s="13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2" s="5" customFormat="1" ht="15" customHeight="1" x14ac:dyDescent="0.35">
      <c r="A9" s="24" t="s">
        <v>44</v>
      </c>
      <c r="B9" s="29">
        <f>IF(FIRE1111_working!B9="..","..",ROUND(FIRE1111_working!B9,0))</f>
        <v>159</v>
      </c>
      <c r="C9" s="29">
        <f>IF(FIRE1111_working!C9="..","..",ROUND(FIRE1111_working!C9,0))</f>
        <v>233</v>
      </c>
      <c r="D9" s="29">
        <f>IF(FIRE1111_working!D9="..","..",ROUND(FIRE1111_working!D9,0))</f>
        <v>30</v>
      </c>
      <c r="E9" s="29">
        <f>IF(FIRE1111_working!E9="..","..",ROUND(FIRE1111_working!E9,0))</f>
        <v>282</v>
      </c>
      <c r="F9" s="14">
        <f>IF(FIRE1111_working!F9="..","..",ROUND(FIRE1111_working!F9,0))</f>
        <v>704</v>
      </c>
      <c r="G9" s="30"/>
      <c r="H9" s="35"/>
      <c r="I9" s="35"/>
      <c r="J9" s="35"/>
      <c r="K9" s="35"/>
      <c r="L9" s="11"/>
      <c r="M9" s="30"/>
      <c r="N9" s="30"/>
      <c r="O9" s="30"/>
      <c r="P9" s="30"/>
      <c r="Q9" s="30"/>
      <c r="R9" s="13"/>
      <c r="S9" s="13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2" s="5" customFormat="1" ht="15" customHeight="1" x14ac:dyDescent="0.35">
      <c r="A10" s="24" t="s">
        <v>53</v>
      </c>
      <c r="B10" s="29">
        <f>IF(FIRE1111_working!B10="..","..",ROUND(FIRE1111_working!B10,0))</f>
        <v>0</v>
      </c>
      <c r="C10" s="29">
        <f>IF(FIRE1111_working!C10="..","..",ROUND(FIRE1111_working!C10,0))</f>
        <v>51</v>
      </c>
      <c r="D10" s="29">
        <f>IF(FIRE1111_working!D10="..","..",ROUND(FIRE1111_working!D10,0))</f>
        <v>0</v>
      </c>
      <c r="E10" s="29">
        <f>IF(FIRE1111_working!E10="..","..",ROUND(FIRE1111_working!E10,0))</f>
        <v>0</v>
      </c>
      <c r="F10" s="14">
        <f>IF(FIRE1111_working!F10="..","..",ROUND(FIRE1111_working!F10,0))</f>
        <v>51</v>
      </c>
      <c r="G10" s="4"/>
      <c r="I10" s="11"/>
      <c r="J10" s="11"/>
      <c r="L10" s="11"/>
      <c r="M10" s="30"/>
      <c r="N10" s="30"/>
      <c r="O10" s="30"/>
      <c r="P10" s="30"/>
      <c r="Q10" s="30"/>
      <c r="R10" s="13"/>
      <c r="S10" s="13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2" s="5" customFormat="1" ht="15" customHeight="1" x14ac:dyDescent="0.35">
      <c r="A11" s="24" t="s">
        <v>54</v>
      </c>
      <c r="B11" s="29">
        <f>IF(FIRE1111_working!B11="..","..",ROUND(FIRE1111_working!B11,0))</f>
        <v>0</v>
      </c>
      <c r="C11" s="29">
        <f>IF(FIRE1111_working!C11="..","..",ROUND(FIRE1111_working!C11,0))</f>
        <v>226</v>
      </c>
      <c r="D11" s="29">
        <f>IF(FIRE1111_working!D11="..","..",ROUND(FIRE1111_working!D11,0))</f>
        <v>0</v>
      </c>
      <c r="E11" s="29">
        <f>IF(FIRE1111_working!E11="..","..",ROUND(FIRE1111_working!E11,0))</f>
        <v>0</v>
      </c>
      <c r="F11" s="14">
        <f>IF(FIRE1111_working!F11="..","..",ROUND(FIRE1111_working!F11,0))</f>
        <v>226</v>
      </c>
      <c r="G11" s="4"/>
      <c r="I11" s="11"/>
      <c r="J11" s="11"/>
      <c r="K11" s="11"/>
      <c r="L11" s="11"/>
      <c r="M11" s="30"/>
      <c r="N11" s="30"/>
      <c r="O11" s="30"/>
      <c r="P11" s="30"/>
      <c r="Q11" s="30"/>
      <c r="R11" s="13"/>
      <c r="S11" s="13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2" s="5" customFormat="1" ht="15" customHeight="1" x14ac:dyDescent="0.35">
      <c r="A12" s="24" t="s">
        <v>55</v>
      </c>
      <c r="B12" s="29">
        <f>IF(FIRE1111_working!B12="..","..",ROUND(FIRE1111_working!B12,0))</f>
        <v>0</v>
      </c>
      <c r="C12" s="29">
        <f>IF(FIRE1111_working!C12="..","..",ROUND(FIRE1111_working!C12,0))</f>
        <v>104</v>
      </c>
      <c r="D12" s="29">
        <f>IF(FIRE1111_working!D12="..","..",ROUND(FIRE1111_working!D12,0))</f>
        <v>0</v>
      </c>
      <c r="E12" s="29">
        <f>IF(FIRE1111_working!E12="..","..",ROUND(FIRE1111_working!E12,0))</f>
        <v>0</v>
      </c>
      <c r="F12" s="14">
        <f>IF(FIRE1111_working!F12="..","..",ROUND(FIRE1111_working!F12,0))</f>
        <v>104</v>
      </c>
      <c r="G12" s="4"/>
      <c r="H12" s="55"/>
      <c r="I12" s="35"/>
      <c r="J12" s="35"/>
      <c r="K12" s="35"/>
      <c r="L12" s="35"/>
      <c r="M12" s="30"/>
      <c r="N12" s="30"/>
      <c r="O12" s="30"/>
      <c r="P12" s="30"/>
      <c r="Q12" s="30"/>
      <c r="R12" s="13"/>
      <c r="S12" s="13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2" s="5" customFormat="1" ht="15" customHeight="1" x14ac:dyDescent="0.35">
      <c r="A13" s="24" t="s">
        <v>45</v>
      </c>
      <c r="B13" s="29">
        <f>IF(FIRE1111_working!B13="..","..",ROUND(FIRE1111_working!B13,0))</f>
        <v>0</v>
      </c>
      <c r="C13" s="29">
        <f>IF(FIRE1111_working!C13="..","..",ROUND(FIRE1111_working!C13,0))</f>
        <v>0</v>
      </c>
      <c r="D13" s="29">
        <f>IF(FIRE1111_working!D13="..","..",ROUND(FIRE1111_working!D13,0))</f>
        <v>0</v>
      </c>
      <c r="E13" s="29">
        <f>IF(FIRE1111_working!E13="..","..",ROUND(FIRE1111_working!E13,0))</f>
        <v>36</v>
      </c>
      <c r="F13" s="14">
        <f>IF(FIRE1111_working!F13="..","..",ROUND(FIRE1111_working!F13,0))</f>
        <v>36</v>
      </c>
      <c r="G13" s="4"/>
      <c r="I13" s="11"/>
      <c r="J13" s="11"/>
      <c r="L13" s="11"/>
      <c r="M13" s="30"/>
      <c r="N13" s="30"/>
      <c r="O13" s="30"/>
      <c r="P13" s="30"/>
      <c r="Q13" s="30"/>
      <c r="R13" s="13"/>
      <c r="S13" s="13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2" s="5" customFormat="1" ht="15" customHeight="1" x14ac:dyDescent="0.35">
      <c r="A14" s="24" t="s">
        <v>46</v>
      </c>
      <c r="B14" s="29">
        <f>IF(FIRE1111_working!B14="..","..",ROUND(FIRE1111_working!B14,0))</f>
        <v>0</v>
      </c>
      <c r="C14" s="29">
        <f>IF(FIRE1111_working!C14="..","..",ROUND(FIRE1111_working!C14,0))</f>
        <v>2</v>
      </c>
      <c r="D14" s="29">
        <f>IF(FIRE1111_working!D14="..","..",ROUND(FIRE1111_working!D14,0))</f>
        <v>0</v>
      </c>
      <c r="E14" s="29">
        <f>IF(FIRE1111_working!E14="..","..",ROUND(FIRE1111_working!E14,0))</f>
        <v>6</v>
      </c>
      <c r="F14" s="14">
        <f>IF(FIRE1111_working!F14="..","..",ROUND(FIRE1111_working!F14,0))</f>
        <v>8</v>
      </c>
      <c r="G14" s="4"/>
      <c r="H14" s="55"/>
      <c r="I14" s="55"/>
      <c r="J14" s="55"/>
      <c r="K14" s="55"/>
      <c r="L14" s="55"/>
      <c r="M14" s="30"/>
      <c r="N14" s="30"/>
      <c r="O14" s="30"/>
      <c r="P14" s="30"/>
      <c r="Q14" s="30"/>
      <c r="R14" s="13"/>
      <c r="S14" s="13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2" s="5" customFormat="1" ht="15" customHeight="1" x14ac:dyDescent="0.35">
      <c r="A15" s="24" t="s">
        <v>47</v>
      </c>
      <c r="B15" s="29">
        <f>IF(FIRE1111_working!B15="..","..",ROUND(FIRE1111_working!B15,0))</f>
        <v>142</v>
      </c>
      <c r="C15" s="29">
        <f>IF(FIRE1111_working!C15="..","..",ROUND(FIRE1111_working!C15,0))</f>
        <v>19</v>
      </c>
      <c r="D15" s="29">
        <f>IF(FIRE1111_working!D15="..","..",ROUND(FIRE1111_working!D15,0))</f>
        <v>5</v>
      </c>
      <c r="E15" s="29">
        <f>IF(FIRE1111_working!E15="..","..",ROUND(FIRE1111_working!E15,0))</f>
        <v>33</v>
      </c>
      <c r="F15" s="14">
        <f>IF(FIRE1111_working!F15="..","..",ROUND(FIRE1111_working!F15,0))</f>
        <v>199</v>
      </c>
      <c r="G15" s="56"/>
      <c r="H15" s="55"/>
      <c r="I15" s="11"/>
      <c r="J15" s="11"/>
      <c r="L15" s="11"/>
      <c r="M15" s="30"/>
      <c r="N15" s="30"/>
      <c r="O15" s="30"/>
      <c r="P15" s="30"/>
      <c r="Q15" s="30"/>
      <c r="R15" s="13"/>
      <c r="S15" s="13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2" s="5" customFormat="1" ht="15" customHeight="1" x14ac:dyDescent="0.35">
      <c r="A16" s="24" t="s">
        <v>48</v>
      </c>
      <c r="B16" s="29">
        <f>IF(FIRE1111_working!B16="..","..",ROUND(FIRE1111_working!B16,0))</f>
        <v>829</v>
      </c>
      <c r="C16" s="29">
        <f>IF(FIRE1111_working!C16="..","..",ROUND(FIRE1111_working!C16,0))</f>
        <v>144</v>
      </c>
      <c r="D16" s="29">
        <f>IF(FIRE1111_working!D16="..","..",ROUND(FIRE1111_working!D16,0))</f>
        <v>22</v>
      </c>
      <c r="E16" s="29">
        <f>IF(FIRE1111_working!E16="..","..",ROUND(FIRE1111_working!E16,0))</f>
        <v>157</v>
      </c>
      <c r="F16" s="14">
        <f>IF(FIRE1111_working!F16="..","..",ROUND(FIRE1111_working!F16,0))</f>
        <v>1152</v>
      </c>
      <c r="G16" s="30"/>
      <c r="H16" s="55"/>
      <c r="I16" s="55"/>
      <c r="J16" s="55"/>
      <c r="K16" s="55"/>
      <c r="L16" s="55"/>
      <c r="M16" s="30"/>
      <c r="N16" s="30"/>
      <c r="O16" s="30"/>
      <c r="P16" s="30"/>
      <c r="Q16" s="30"/>
      <c r="R16" s="13"/>
      <c r="S16" s="13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9" s="5" customFormat="1" ht="15" customHeight="1" x14ac:dyDescent="0.35">
      <c r="A17" s="24" t="s">
        <v>49</v>
      </c>
      <c r="B17" s="29">
        <f>IF(FIRE1111_working!B17="..","..",ROUND(FIRE1111_working!B17,0))</f>
        <v>15</v>
      </c>
      <c r="C17" s="29">
        <f>IF(FIRE1111_working!C17="..","..",ROUND(FIRE1111_working!C17,0))</f>
        <v>10</v>
      </c>
      <c r="D17" s="29">
        <f>IF(FIRE1111_working!D17="..","..",ROUND(FIRE1111_working!D17,0))</f>
        <v>1</v>
      </c>
      <c r="E17" s="29">
        <f>IF(FIRE1111_working!E17="..","..",ROUND(FIRE1111_working!E17,0))</f>
        <v>3</v>
      </c>
      <c r="F17" s="14">
        <f>IF(FIRE1111_working!F17="..","..",ROUND(FIRE1111_working!F17,0))</f>
        <v>29</v>
      </c>
      <c r="G17" s="4"/>
      <c r="I17" s="30"/>
      <c r="J17" s="30"/>
      <c r="K17" s="30"/>
      <c r="L17" s="30"/>
      <c r="M17" s="30"/>
      <c r="N17" s="30"/>
      <c r="O17" s="30"/>
      <c r="P17" s="30"/>
      <c r="Q17" s="30"/>
      <c r="R17" s="13"/>
      <c r="S17" s="13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9" s="5" customFormat="1" ht="15" customHeight="1" x14ac:dyDescent="0.35">
      <c r="A18" s="24" t="s">
        <v>50</v>
      </c>
      <c r="B18" s="29">
        <f>IF(FIRE1111_working!B18="..","..",ROUND(FIRE1111_working!B18,0))</f>
        <v>36</v>
      </c>
      <c r="C18" s="29">
        <f>IF(FIRE1111_working!C18="..","..",ROUND(FIRE1111_working!C18,0))</f>
        <v>25</v>
      </c>
      <c r="D18" s="29">
        <f>IF(FIRE1111_working!D18="..","..",ROUND(FIRE1111_working!D18,0))</f>
        <v>3</v>
      </c>
      <c r="E18" s="29">
        <f>IF(FIRE1111_working!E18="..","..",ROUND(FIRE1111_working!E18,0))</f>
        <v>9</v>
      </c>
      <c r="F18" s="14">
        <f>IF(FIRE1111_working!F18="..","..",ROUND(FIRE1111_working!F18,0))</f>
        <v>73</v>
      </c>
      <c r="G18" s="4"/>
      <c r="I18" s="11"/>
      <c r="J18" s="11"/>
      <c r="L18" s="11"/>
      <c r="M18" s="30"/>
      <c r="N18" s="30"/>
      <c r="O18" s="30"/>
      <c r="P18" s="30"/>
      <c r="Q18" s="30"/>
      <c r="R18" s="13"/>
      <c r="S18" s="13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9" s="5" customFormat="1" ht="15" customHeight="1" x14ac:dyDescent="0.35">
      <c r="A19" s="24" t="s">
        <v>51</v>
      </c>
      <c r="B19" s="29">
        <f>IF(FIRE1111_working!B19="..","..",ROUND(FIRE1111_working!B19,0))</f>
        <v>12</v>
      </c>
      <c r="C19" s="29">
        <f>IF(FIRE1111_working!C19="..","..",ROUND(FIRE1111_working!C19,0))</f>
        <v>8</v>
      </c>
      <c r="D19" s="29">
        <f>IF(FIRE1111_working!D19="..","..",ROUND(FIRE1111_working!D19,0))</f>
        <v>1</v>
      </c>
      <c r="E19" s="29">
        <f>IF(FIRE1111_working!E19="..","..",ROUND(FIRE1111_working!E19,0))</f>
        <v>9</v>
      </c>
      <c r="F19" s="14">
        <f>IF(FIRE1111_working!F19="..","..",ROUND(FIRE1111_working!F19,0))</f>
        <v>30</v>
      </c>
      <c r="G19" s="4"/>
      <c r="I19" s="11"/>
      <c r="J19" s="11"/>
      <c r="L19" s="11"/>
      <c r="M19" s="30"/>
      <c r="N19" s="30"/>
      <c r="O19" s="30"/>
      <c r="P19" s="30"/>
      <c r="Q19" s="30"/>
      <c r="R19" s="13"/>
      <c r="S19" s="13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9" s="5" customFormat="1" ht="15" customHeight="1" x14ac:dyDescent="0.35">
      <c r="A20" s="24" t="s">
        <v>82</v>
      </c>
      <c r="B20" s="29">
        <f>IF(FIRE1111_working!B20="..","..",ROUND(FIRE1111_working!B20,0))</f>
        <v>58</v>
      </c>
      <c r="C20" s="29">
        <f>IF(FIRE1111_working!C20="..","..",ROUND(FIRE1111_working!C20,0))</f>
        <v>34</v>
      </c>
      <c r="D20" s="29">
        <f>IF(FIRE1111_working!D20="..","..",ROUND(FIRE1111_working!D20,0))</f>
        <v>3</v>
      </c>
      <c r="E20" s="29">
        <f>IF(FIRE1111_working!E20="..","..",ROUND(FIRE1111_working!E20,0))</f>
        <v>151</v>
      </c>
      <c r="F20" s="14">
        <f>IF(FIRE1111_working!F20="..","..",ROUND(FIRE1111_working!F20,0))</f>
        <v>246</v>
      </c>
      <c r="G20" s="4"/>
      <c r="I20" s="11"/>
      <c r="J20" s="11"/>
      <c r="L20" s="11"/>
      <c r="M20" s="30"/>
      <c r="N20" s="30"/>
      <c r="O20" s="30"/>
      <c r="P20" s="30"/>
      <c r="Q20" s="30"/>
      <c r="R20" s="13"/>
      <c r="S20" s="13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9" s="5" customFormat="1" ht="15" customHeight="1" x14ac:dyDescent="0.35">
      <c r="A21" s="24" t="s">
        <v>52</v>
      </c>
      <c r="B21" s="29">
        <f>IF(FIRE1111_working!B21="..","..",ROUND(FIRE1111_working!B21,0))</f>
        <v>39</v>
      </c>
      <c r="C21" s="29">
        <f>IF(FIRE1111_working!C21="..","..",ROUND(FIRE1111_working!C21,0))</f>
        <v>131</v>
      </c>
      <c r="D21" s="29">
        <f>IF(FIRE1111_working!D21="..","..",ROUND(FIRE1111_working!D21,0))</f>
        <v>5</v>
      </c>
      <c r="E21" s="29">
        <f>IF(FIRE1111_working!E21="..","..",ROUND(FIRE1111_working!E21,0))</f>
        <v>51</v>
      </c>
      <c r="F21" s="14">
        <f>IF(FIRE1111_working!F21="..","..",ROUND(FIRE1111_working!F21,0))</f>
        <v>226</v>
      </c>
      <c r="G21" s="4"/>
      <c r="H21" s="55"/>
      <c r="I21" s="55"/>
      <c r="J21" s="55"/>
      <c r="K21" s="55"/>
      <c r="L21" s="55"/>
      <c r="M21" s="30"/>
      <c r="N21" s="30"/>
      <c r="O21" s="30"/>
      <c r="P21" s="30"/>
      <c r="Q21" s="30"/>
      <c r="R21" s="13"/>
      <c r="S21" s="13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9" s="5" customFormat="1" ht="15" customHeight="1" thickBot="1" x14ac:dyDescent="0.4">
      <c r="A22" s="26" t="s">
        <v>2</v>
      </c>
      <c r="B22" s="27">
        <f>IF(FIRE1111_working!B22="..","..",ROUND(FIRE1111_working!B22,0))</f>
        <v>1705</v>
      </c>
      <c r="C22" s="27">
        <f>IF(FIRE1111_working!C22="..","..",ROUND(FIRE1111_working!C22,0))</f>
        <v>1271</v>
      </c>
      <c r="D22" s="27">
        <f>IF(FIRE1111_working!D22="..","..",ROUND(FIRE1111_working!D22,0))</f>
        <v>134</v>
      </c>
      <c r="E22" s="27">
        <f>IF(FIRE1111_working!E22="..","..",ROUND(FIRE1111_working!E22,0))</f>
        <v>1189</v>
      </c>
      <c r="F22" s="27">
        <f>IF(FIRE1111_working!F22="..","..",ROUND(FIRE1111_working!F22,0))</f>
        <v>4299</v>
      </c>
      <c r="G22" s="30"/>
      <c r="H22" s="54"/>
      <c r="I22" s="11"/>
      <c r="J22" s="11"/>
      <c r="L22" s="11"/>
      <c r="M22" s="11"/>
      <c r="O22" s="13"/>
      <c r="P22" s="13"/>
      <c r="Q22" s="13"/>
      <c r="R22" s="13"/>
      <c r="S22" s="13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9" s="5" customFormat="1" ht="29.25" customHeight="1" x14ac:dyDescent="0.35">
      <c r="A23" s="19" t="s">
        <v>8</v>
      </c>
      <c r="B23" s="57"/>
      <c r="C23" s="57"/>
      <c r="D23" s="57"/>
      <c r="E23" s="57"/>
      <c r="F23" s="57"/>
      <c r="G23" s="4"/>
      <c r="H23" s="4"/>
      <c r="I23" s="11"/>
      <c r="J23" s="11"/>
      <c r="K23" s="4"/>
      <c r="L23" s="11"/>
      <c r="M23" s="11"/>
      <c r="N23" s="11"/>
      <c r="O23" s="11"/>
      <c r="P23" s="11"/>
      <c r="Q23" s="11"/>
      <c r="R23" s="11"/>
      <c r="S23" s="11"/>
    </row>
    <row r="24" spans="1:39" s="86" customFormat="1" x14ac:dyDescent="0.35">
      <c r="A24" s="85" t="s">
        <v>107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</row>
    <row r="25" spans="1:39" s="5" customFormat="1" ht="15" customHeight="1" x14ac:dyDescent="0.35">
      <c r="A25" s="19" t="s">
        <v>79</v>
      </c>
      <c r="B25" s="57"/>
      <c r="C25" s="57"/>
      <c r="D25" s="57"/>
      <c r="E25" s="57"/>
      <c r="F25" s="57"/>
      <c r="G25" s="4"/>
      <c r="H25" s="4"/>
      <c r="I25" s="11"/>
      <c r="J25" s="11"/>
      <c r="K25" s="4"/>
      <c r="L25" s="11"/>
      <c r="M25" s="11"/>
      <c r="N25" s="11"/>
      <c r="O25" s="11"/>
      <c r="P25" s="11"/>
      <c r="Q25" s="11"/>
      <c r="R25" s="11"/>
      <c r="S25" s="11"/>
    </row>
    <row r="26" spans="1:39" s="5" customFormat="1" ht="29.25" customHeight="1" x14ac:dyDescent="0.35">
      <c r="A26" s="4" t="s">
        <v>3</v>
      </c>
      <c r="B26" s="59"/>
      <c r="C26" s="59"/>
      <c r="D26" s="59"/>
      <c r="E26" s="59"/>
      <c r="F26" s="59"/>
      <c r="K26" s="4"/>
    </row>
    <row r="27" spans="1:39" s="5" customFormat="1" ht="15" customHeight="1" x14ac:dyDescent="0.35">
      <c r="A27" s="15" t="s">
        <v>4</v>
      </c>
      <c r="B27" s="2"/>
      <c r="C27" s="2"/>
      <c r="D27" s="2"/>
      <c r="E27" s="2"/>
      <c r="F27" s="2"/>
      <c r="K27" s="4"/>
    </row>
    <row r="28" spans="1:39" s="5" customFormat="1" ht="28.5" customHeight="1" x14ac:dyDescent="0.35">
      <c r="A28" s="19" t="s">
        <v>9</v>
      </c>
      <c r="B28" s="19"/>
      <c r="C28" s="19"/>
      <c r="D28" s="19"/>
      <c r="E28" s="19"/>
      <c r="F28" s="19"/>
      <c r="K28" s="4"/>
    </row>
    <row r="29" spans="1:39" s="5" customFormat="1" ht="28.5" customHeight="1" x14ac:dyDescent="0.35">
      <c r="A29" s="4" t="s">
        <v>5</v>
      </c>
      <c r="B29" s="4"/>
      <c r="C29" s="4"/>
      <c r="D29" s="4"/>
      <c r="F29" s="38"/>
      <c r="K29" s="4"/>
    </row>
    <row r="30" spans="1:39" s="5" customFormat="1" x14ac:dyDescent="0.35">
      <c r="A30" s="36" t="s">
        <v>58</v>
      </c>
      <c r="B30" s="4"/>
      <c r="C30" s="4"/>
      <c r="D30" s="33"/>
      <c r="F30" s="38"/>
      <c r="K30" s="4"/>
    </row>
    <row r="31" spans="1:39" x14ac:dyDescent="0.35">
      <c r="A31" s="52" t="s">
        <v>78</v>
      </c>
    </row>
    <row r="37" spans="9:10" x14ac:dyDescent="0.35">
      <c r="J37" s="5"/>
    </row>
    <row r="38" spans="9:10" x14ac:dyDescent="0.35">
      <c r="I38" s="4" t="s">
        <v>94</v>
      </c>
    </row>
    <row r="39" spans="9:10" x14ac:dyDescent="0.35">
      <c r="I39" s="4" t="s">
        <v>96</v>
      </c>
    </row>
    <row r="40" spans="9:10" x14ac:dyDescent="0.35">
      <c r="I40" s="4" t="s">
        <v>97</v>
      </c>
    </row>
    <row r="41" spans="9:10" x14ac:dyDescent="0.35">
      <c r="I41" s="4" t="s">
        <v>98</v>
      </c>
    </row>
    <row r="42" spans="9:10" x14ac:dyDescent="0.35">
      <c r="I42" s="4" t="s">
        <v>99</v>
      </c>
    </row>
  </sheetData>
  <phoneticPr fontId="32" type="noConversion"/>
  <dataValidations count="1">
    <dataValidation type="list" allowBlank="1" showInputMessage="1" showErrorMessage="1" sqref="A3" xr:uid="{046A60C7-63D5-4761-B7C5-91E28ACE219E}">
      <formula1>$I$38:$I$42</formula1>
    </dataValidation>
  </dataValidations>
  <hyperlinks>
    <hyperlink ref="A27" r:id="rId1" xr:uid="{F8A665D4-9C05-49FA-AEEC-EE07BB464B4B}"/>
    <hyperlink ref="A30" r:id="rId2" xr:uid="{F7FCC6D6-BD86-44D7-927A-289B277368C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Cover_sheet</vt:lpstr>
      <vt:lpstr>Contents</vt:lpstr>
      <vt:lpstr>Data</vt:lpstr>
      <vt:lpstr>FIRE1111_historical_working</vt:lpstr>
      <vt:lpstr>FIRE1111_historical</vt:lpstr>
      <vt:lpstr>FIRE1111_working</vt:lpstr>
      <vt:lpstr>FIRE1111</vt:lpstr>
      <vt:lpstr>Contents!Print_Area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FIRE1111: Staff leaving fire authorities, by reason and by role, England</dc:title>
  <dc:creator/>
  <cp:keywords>data tables, staff, reason, role, leaving, 2023</cp:keywords>
  <cp:lastModifiedBy/>
  <dcterms:created xsi:type="dcterms:W3CDTF">2023-10-17T13:21:36Z</dcterms:created>
  <dcterms:modified xsi:type="dcterms:W3CDTF">2023-10-17T13:22:21Z</dcterms:modified>
</cp:coreProperties>
</file>