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filterPrivacy="1"/>
  <xr:revisionPtr revIDLastSave="0" documentId="8_{4AF75385-4F46-4897-A9B5-B5275475D31C}" xr6:coauthVersionLast="47" xr6:coauthVersionMax="47" xr10:uidLastSave="{00000000-0000-0000-0000-000000000000}"/>
  <bookViews>
    <workbookView xWindow="-98" yWindow="-98" windowWidth="21795" windowHeight="13875" tabRatio="1000" firstSheet="1" activeTab="1" xr2:uid="{00000000-000D-0000-FFFF-FFFF00000000}"/>
  </bookViews>
  <sheets>
    <sheet name="Cover" sheetId="17" r:id="rId1"/>
    <sheet name="Change Log" sheetId="58" r:id="rId2"/>
    <sheet name="Chemical treatment&gt;&gt;" sheetId="48" r:id="rId3"/>
    <sheet name="SVE - Chemicals" sheetId="44" r:id="rId4"/>
    <sheet name="TMS - Chemicals" sheetId="43" r:id="rId5"/>
    <sheet name="Total N &gt;&gt;" sheetId="49" r:id="rId6"/>
    <sheet name="ANH - N Removal" sheetId="20" r:id="rId7"/>
    <sheet name="SRN - N Removal" sheetId="22" r:id="rId8"/>
    <sheet name="WSX - N Removal" sheetId="23" r:id="rId9"/>
    <sheet name="NBS &gt;&gt;" sheetId="51" r:id="rId10"/>
    <sheet name="SWB - NBS" sheetId="26" r:id="rId11"/>
    <sheet name="Catchment solutions &gt;&gt;" sheetId="52" r:id="rId12"/>
    <sheet name="NES - Catchment" sheetId="30" r:id="rId13"/>
    <sheet name="Septic tanks &gt;&gt;" sheetId="54" r:id="rId14"/>
    <sheet name="HDD - Septic Tanks" sheetId="24" r:id="rId15"/>
    <sheet name="25 YEP &gt;&gt;" sheetId="55" r:id="rId16"/>
    <sheet name="NES - 25 YEP" sheetId="40" r:id="rId17"/>
    <sheet name="Microbiological Treatment &gt;&gt;" sheetId="56" r:id="rId18"/>
    <sheet name="ANH  - Micro" sheetId="57" r:id="rId19"/>
  </sheets>
  <definedNames>
    <definedName name="ChK_Tol">#REF!</definedName>
    <definedName name="Pct_Tol">#REF!</definedName>
    <definedName name="Trk_T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30" l="1"/>
  <c r="J27" i="57"/>
  <c r="D18" i="57" s="1"/>
  <c r="D17" i="57"/>
  <c r="D17" i="40" l="1"/>
  <c r="D18" i="30" l="1"/>
  <c r="J28" i="44" l="1"/>
  <c r="A1" i="57"/>
  <c r="A1" i="40" l="1"/>
  <c r="A1" i="24"/>
  <c r="A1" i="30"/>
  <c r="A1" i="26"/>
  <c r="A1" i="23"/>
  <c r="A1" i="22"/>
  <c r="A1" i="20"/>
  <c r="A1" i="43"/>
  <c r="A1" i="44"/>
</calcChain>
</file>

<file path=xl/sharedStrings.xml><?xml version="1.0" encoding="utf-8"?>
<sst xmlns="http://schemas.openxmlformats.org/spreadsheetml/2006/main" count="650" uniqueCount="203">
  <si>
    <t>Cover</t>
  </si>
  <si>
    <t>Wastewater treatment PCDs</t>
  </si>
  <si>
    <t>Version number:</t>
  </si>
  <si>
    <t>File name:</t>
  </si>
  <si>
    <t>PR24CA111 Wastewater treatment PCDs.xlsx</t>
  </si>
  <si>
    <t>Date:</t>
  </si>
  <si>
    <t>For enquiries please contact:</t>
  </si>
  <si>
    <t>PR24@ofwat.gov.uk</t>
  </si>
  <si>
    <t>Contents:</t>
  </si>
  <si>
    <t>Tab name</t>
  </si>
  <si>
    <t>Description</t>
  </si>
  <si>
    <t>SVE - Chemicals</t>
  </si>
  <si>
    <t>Chemical removal treatment PCD for Severn Trent Water</t>
  </si>
  <si>
    <t>TMS - Chemicals</t>
  </si>
  <si>
    <t>Chemical removal treatment PCD for Thames Water</t>
  </si>
  <si>
    <t>ANH - N Removal</t>
  </si>
  <si>
    <t>Total nitrogen removal PCD for Anglian Water</t>
  </si>
  <si>
    <t>NES - N Removal</t>
  </si>
  <si>
    <t>Total nitrogen removal PCD for Northumbrian Water</t>
  </si>
  <si>
    <t>SRN - N Removal</t>
  </si>
  <si>
    <t>Total nitrogen removal PCD for Southern Water</t>
  </si>
  <si>
    <t>WSX - N Removal</t>
  </si>
  <si>
    <t>Total nitrogen removal PCD for Wessex Water</t>
  </si>
  <si>
    <t>SWB - NBS</t>
  </si>
  <si>
    <t>Nature based solutions for nutrients and sanitary determinands PCD for South West Water</t>
  </si>
  <si>
    <t>NES - Catchment</t>
  </si>
  <si>
    <t>Catchment solutions (covering catchment nutrient balancing and catchment permitting) PCD for Northumbrian Water</t>
  </si>
  <si>
    <t>HDD - Septic tanks</t>
  </si>
  <si>
    <t>Septic tanks PCD for Hafren Dyfrdwy</t>
  </si>
  <si>
    <t>NES - 25YEP</t>
  </si>
  <si>
    <t>25 year environment plan (wastewater) PCD for Northumbrian Water</t>
  </si>
  <si>
    <t>ANH - Micro</t>
  </si>
  <si>
    <t>Microbiological treatment PCD for Anglian Water</t>
  </si>
  <si>
    <t>No.</t>
  </si>
  <si>
    <t xml:space="preserve">Date </t>
  </si>
  <si>
    <t>Sheet</t>
  </si>
  <si>
    <t>Cell reference (if relevant)</t>
  </si>
  <si>
    <t>Comment</t>
  </si>
  <si>
    <t>Priority</t>
  </si>
  <si>
    <t>Assured by</t>
  </si>
  <si>
    <t>Owner</t>
  </si>
  <si>
    <t>Comments addressed and updated in appropriate tab</t>
  </si>
  <si>
    <t>Date</t>
  </si>
  <si>
    <t>NES_Catchment</t>
  </si>
  <si>
    <t>D17, J27</t>
  </si>
  <si>
    <t>Following the CMA’s decision to reduce the allowance for CNB to £14 million, non-delivery payment rate has been adjusted for NES after accounting for frontier shift and real price effects and treating the CNB schemes as one unit.</t>
  </si>
  <si>
    <t>SS</t>
  </si>
  <si>
    <t>TB</t>
  </si>
  <si>
    <t>Yes</t>
  </si>
  <si>
    <t>Company</t>
  </si>
  <si>
    <t>SVE</t>
  </si>
  <si>
    <t>Enhancement area</t>
  </si>
  <si>
    <t>Treatment for chemical removal</t>
  </si>
  <si>
    <t>PCD No.</t>
  </si>
  <si>
    <t>PCDWW7</t>
  </si>
  <si>
    <t>Common requirements</t>
  </si>
  <si>
    <t>See Section 10.2 of Price control deliverable appendix</t>
  </si>
  <si>
    <t>Additional company specific requirements</t>
  </si>
  <si>
    <t>Deliverable</t>
  </si>
  <si>
    <t>The allowance covered by this PCD is for delivery of schemes with treatment solutions at the specific sites identified, and for the population equivalent (PE) served in 29/30 set out below.  We use the PE value of 592,367 for the PCD calculation.</t>
  </si>
  <si>
    <t>Output measurement and reporting</t>
  </si>
  <si>
    <t>None</t>
  </si>
  <si>
    <t>Conditions on scheme</t>
  </si>
  <si>
    <t xml:space="preserve">The number of schemes with treatment solutions (3), site names and PE values are taken from query responses: OFW-REP-SVE-004 Response. We reserve the right to increase the claw back should the extent of the scheme be materially altered. If the company does not deliver the full scope it must identify the % of the scope that it has delivered. </t>
  </si>
  <si>
    <t>Assurance</t>
  </si>
  <si>
    <t>Non-delivery PCD payment</t>
  </si>
  <si>
    <t>Unit</t>
  </si>
  <si>
    <t>Payment rate</t>
  </si>
  <si>
    <t>Total number of site treatment solutions delivered to meet compliance</t>
  </si>
  <si>
    <t>£m/Nr</t>
  </si>
  <si>
    <t>Population equivalent served by the number of site treatment solutions delivered to meet compliance</t>
  </si>
  <si>
    <t>£/PE</t>
  </si>
  <si>
    <t>Time incentives PCD rate</t>
  </si>
  <si>
    <t>Under-performance</t>
  </si>
  <si>
    <t>Out-performance</t>
  </si>
  <si>
    <t>[Output 1]</t>
  </si>
  <si>
    <t>n/a</t>
  </si>
  <si>
    <t>[Output 2]</t>
  </si>
  <si>
    <t>[Output 3]</t>
  </si>
  <si>
    <t>PCD outputs (cumulative)</t>
  </si>
  <si>
    <t>2023-24</t>
  </si>
  <si>
    <t>2024-25</t>
  </si>
  <si>
    <t>2025-26</t>
  </si>
  <si>
    <t>2026-27</t>
  </si>
  <si>
    <t>2027-28</t>
  </si>
  <si>
    <t>2028-29</t>
  </si>
  <si>
    <t>2029-30</t>
  </si>
  <si>
    <t>2030-31</t>
  </si>
  <si>
    <t>2031-32</t>
  </si>
  <si>
    <t>2032-33</t>
  </si>
  <si>
    <t>2033-34</t>
  </si>
  <si>
    <t>2034-35</t>
  </si>
  <si>
    <t>Number of schemes</t>
  </si>
  <si>
    <t>Nr</t>
  </si>
  <si>
    <t>PE served</t>
  </si>
  <si>
    <t>Severn Trent Treatment for chemical removal schemes</t>
  </si>
  <si>
    <t>Site Name</t>
  </si>
  <si>
    <t>Population Equivalent (2029/2030)</t>
  </si>
  <si>
    <t>Armthorpe</t>
  </si>
  <si>
    <t>Bromsgrove</t>
  </si>
  <si>
    <t>Coventry Finham</t>
  </si>
  <si>
    <t>TMS</t>
  </si>
  <si>
    <t xml:space="preserve">The allowance covered by this PCD are for delivery of schemes with treatment solutions at the specific sites identified, and for the population equivalent (PE) served in 29/30 set out below. </t>
  </si>
  <si>
    <t xml:space="preserve">The number of sites (7), site names and PE values are taken from query response: OFW-OBQ-TMS-219. We reserve the right to increase the claw back should the extent of the scheme be materially altered (eg the funded replacement of secondary treatment to build an activated sludge plant with the addition of both a granular activated carbon stage and a tertiary solids removal stage at the 7 Thames Water sites is no longer deemed necessary). If the company does not deliver the full scope it must identify the % of the scope that it has delivered. The % cost assigned to each element is shown below. </t>
  </si>
  <si>
    <t>Total number of schemes with a treatment solution delivered to meet compliance</t>
  </si>
  <si>
    <t>Population equivalent served by the number of schemes with treatment solutions delivered to meet compliance</t>
  </si>
  <si>
    <t>Thames Water Treatment for chemical removal schemes</t>
  </si>
  <si>
    <t>% of TOTEX assigned to scope element*</t>
  </si>
  <si>
    <t>TSR</t>
  </si>
  <si>
    <t>ASP</t>
  </si>
  <si>
    <t>GAC</t>
  </si>
  <si>
    <t>Arborfield</t>
  </si>
  <si>
    <t>Bracknell</t>
  </si>
  <si>
    <t>Chertsey</t>
  </si>
  <si>
    <t>Gerrards Cross</t>
  </si>
  <si>
    <t>Middleton Cheney</t>
  </si>
  <si>
    <t>Milton under Wychwood</t>
  </si>
  <si>
    <t>Wokingham - Ash Ridge</t>
  </si>
  <si>
    <t>*% derived from Ref – OFW-REP-TMS-052</t>
  </si>
  <si>
    <t>ANH</t>
  </si>
  <si>
    <t>Treatment for total nitrogen removal</t>
  </si>
  <si>
    <t>PCDWW9</t>
  </si>
  <si>
    <t>See Section 10.1 of Price control deliverable appendix</t>
  </si>
  <si>
    <t>Total number of schemes delivered to meet compliance</t>
  </si>
  <si>
    <t>Population equivalent served by the number of schemes delivered to meet compliance</t>
  </si>
  <si>
    <t>SRN</t>
  </si>
  <si>
    <t>WSX</t>
  </si>
  <si>
    <t>SWB</t>
  </si>
  <si>
    <t>Nature based solutions for nutrients and sanitary determinands</t>
  </si>
  <si>
    <t>PCDWW11</t>
  </si>
  <si>
    <t>See Section 10.3 of Price control deliverable appendix</t>
  </si>
  <si>
    <t xml:space="preserve">The allowance covered by this PCD are for delivery of schemes at the specific sites identified below. The 20 site names are taken from a company query response OFW-OBQ-SBB-206 form Response_RF. We note that this does not align with CWW20, which indicates 25 schemes. However, we give precedence to the query response. </t>
  </si>
  <si>
    <t>South West Water should propose any updates to the schemes or specific sites in response to the draft determination if required prior to final determination.</t>
  </si>
  <si>
    <t>£m/site completed</t>
  </si>
  <si>
    <t>South West Water NBS for nutrients and sanitary determinands</t>
  </si>
  <si>
    <t>HIGHAMPTON STW</t>
  </si>
  <si>
    <t>LUTTON STW</t>
  </si>
  <si>
    <t>MORCHARD BISHOP STW</t>
  </si>
  <si>
    <t>PARKHAM STW</t>
  </si>
  <si>
    <t>PYWORTHY STW</t>
  </si>
  <si>
    <t>ZEAL MONACHORUM STW</t>
  </si>
  <si>
    <t>ST BREWARD STW</t>
  </si>
  <si>
    <t>BOYTON STW</t>
  </si>
  <si>
    <t>BRIDFORD STW</t>
  </si>
  <si>
    <t>BRIDGETOWN STW</t>
  </si>
  <si>
    <t>EGLOSKERRY STW</t>
  </si>
  <si>
    <t>MERTON STW</t>
  </si>
  <si>
    <t>SHOP STW</t>
  </si>
  <si>
    <t>STIBB CROSS STW</t>
  </si>
  <si>
    <t>WEST BUCKLAND STW</t>
  </si>
  <si>
    <t>ASHREIGNEY STW</t>
  </si>
  <si>
    <t>HIGHER CLOVELLY STW</t>
  </si>
  <si>
    <t>UPOTTERY STW</t>
  </si>
  <si>
    <t>WARBSTOW STW</t>
  </si>
  <si>
    <t>SHILLINGFORD ST GEORGE STW</t>
  </si>
  <si>
    <t>NES</t>
  </si>
  <si>
    <t>Catchment solutions for nutrients and sanitary determinands</t>
  </si>
  <si>
    <t>PCDWW13a</t>
  </si>
  <si>
    <t>See Section 10.4 of Price control deliverable appendix</t>
  </si>
  <si>
    <t xml:space="preserve">The allowance covered by this PCD are for delivery of catchment nutrient balancing and catchment permitting scheme solutions at the specific catchments identified below. The catchment names for catchment permitting solutions are taken from a query response (OFW-REP-NES-005) and the names for catchment nutrient balancing solutions are from a query response (OFW-REP-NES-005):
•	CNB solutions = 7 catchments (proposed allowance post frontier shift = £82m/7 = £11.714m). 
•	CP solutions = 6 (proposed allowance post frontier shift = £18.28m/6 = £3.047m). 
</t>
  </si>
  <si>
    <t xml:space="preserve">The allowances are for catchment nutrient balancing and catchment permitting solutions and the PCD rates are based on this allowance. </t>
  </si>
  <si>
    <r>
      <rPr>
        <sz val="9"/>
        <color rgb="FF000000"/>
        <rFont val="Calibri"/>
        <family val="2"/>
      </rPr>
      <t>Total number of CNB solutions delivered to meet compliance (allowance</t>
    </r>
    <r>
      <rPr>
        <strike/>
        <sz val="9"/>
        <color rgb="FF000000"/>
        <rFont val="Calibri"/>
        <family val="2"/>
      </rPr>
      <t>/7</t>
    </r>
    <r>
      <rPr>
        <sz val="9"/>
        <color rgb="FF000000"/>
        <rFont val="Calibri"/>
        <family val="2"/>
      </rPr>
      <t>)</t>
    </r>
  </si>
  <si>
    <t>Total number of CP solutions delivered to meet compliance (allowance/6)</t>
  </si>
  <si>
    <t>Total number of CNB solutions delivered to meet compliance</t>
  </si>
  <si>
    <t>Total number of CP solutions delivered to meet compliance</t>
  </si>
  <si>
    <t>Northumbrian Water Catchment permitting (CP) catchments</t>
  </si>
  <si>
    <t>Clow Beck CP</t>
  </si>
  <si>
    <t>R. Leven CP</t>
  </si>
  <si>
    <t>R. Skerne CP</t>
  </si>
  <si>
    <t>R. Wear CP</t>
  </si>
  <si>
    <t>South Low CP</t>
  </si>
  <si>
    <t>R. Team CP</t>
  </si>
  <si>
    <t>HDD</t>
  </si>
  <si>
    <t>Septic tank replacements or flow diversions</t>
  </si>
  <si>
    <t>PCDWW15</t>
  </si>
  <si>
    <t>See Section 10.7 of Price control deliverable appendix</t>
  </si>
  <si>
    <t>Total number of septic tank replacement or flow diversion schemes delivered</t>
  </si>
  <si>
    <t>To be delivered by the end of 2029-30</t>
  </si>
  <si>
    <t>Total number of septic tank solutions delivered</t>
  </si>
  <si>
    <t>25 Year Environment Plan (wastewater)</t>
  </si>
  <si>
    <t>PCDWW17</t>
  </si>
  <si>
    <t>See Section 10.8 of Price control deliverable appendix</t>
  </si>
  <si>
    <t xml:space="preserve">The number of schemes to be delivered is taken from Northumbrian Water's business plan (NES29 - A3-15). </t>
  </si>
  <si>
    <t>Number of schemes delivered</t>
  </si>
  <si>
    <t>Microbiologial Treatment</t>
  </si>
  <si>
    <t>We reserved the right to increase the claw back should the funded replacement of secondary treatment no longer be deemed necessary. The % cost allocated to secondary treatment for each scheme is provided in the table below.</t>
  </si>
  <si>
    <t>Current population equivalent served by STWs with tightened/new microbiological standards</t>
  </si>
  <si>
    <t>£m/PE</t>
  </si>
  <si>
    <t>Scheme</t>
  </si>
  <si>
    <t>% spend on Secondary Treatment</t>
  </si>
  <si>
    <t>King's Lynn STC Disinfection</t>
  </si>
  <si>
    <t>Boston WRC Disinfection</t>
  </si>
  <si>
    <t>Maldon WRC MALDST Disinfection</t>
  </si>
  <si>
    <t xml:space="preserve">Woodbridge WRC WOODST Disinfection
</t>
  </si>
  <si>
    <t>Sudbury WRC SUDBST Disinfection</t>
  </si>
  <si>
    <t>Manningtree WRC MANNST Disinfection</t>
  </si>
  <si>
    <t>Oakham WRC OAKHST Disinfection</t>
  </si>
  <si>
    <t>Haslingfield WRC HASLST Disinfection</t>
  </si>
  <si>
    <t>Melton WRC MELTST Disinfection</t>
  </si>
  <si>
    <t>Southwold WRC Disinfection</t>
  </si>
  <si>
    <t>PR19 funded</t>
  </si>
  <si>
    <t>Tollesbury WRC Disinfection</t>
  </si>
  <si>
    <t>Easton WRC ESTNST Disinfection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</si>
</sst>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43" formatCode="_-* #,##0.00_-;\-* #,##0.00_-;_-* &quot;-&quot;??_-;_-@_-"/>
    <numFmt numFmtId="164" formatCode="_(* #,##0.0_);_(* \(#,##0.0\);_(* &quot;-&quot;??_);_(@_)"/>
    <numFmt numFmtId="165" formatCode="#,##0_);\(#,##0\);&quot;-  &quot;;&quot; &quot;@"/>
    <numFmt numFmtId="166" formatCode="dd\ mmm\ yyyy_);;&quot;-  &quot;;&quot; &quot;@&quot; &quot;"/>
    <numFmt numFmtId="167" formatCode="dd\ mmm\ yy_);;&quot;-  &quot;;&quot; &quot;@&quot; &quot;"/>
    <numFmt numFmtId="168" formatCode="#,##0.0000_);\(#,##0.0000\);&quot;-  &quot;;&quot; &quot;@&quot; &quot;"/>
    <numFmt numFmtId="169" formatCode="0.000"/>
    <numFmt numFmtId="170" formatCode="#,##0_);\(#,##0\);&quot;-  &quot;;&quot; &quot;@&quot; &quot;"/>
    <numFmt numFmtId="171" formatCode="#,##0.0_);\(#,##0.0\);&quot;-  &quot;;&quot; &quot;@&quot; &quot;"/>
    <numFmt numFmtId="172" formatCode="###0_);\(###0\);&quot;-  &quot;;&quot; &quot;@&quot; &quot;"/>
    <numFmt numFmtId="173" formatCode="mmmm\ yyyy;@"/>
    <numFmt numFmtId="174" formatCode="0.0000"/>
    <numFmt numFmtId="175" formatCode="&quot;£&quot;#,##0.00"/>
  </numFmts>
  <fonts count="47">
    <font>
      <sz val="10"/>
      <color theme="1"/>
      <name val="Arial"/>
      <family val="2"/>
    </font>
    <font>
      <sz val="10"/>
      <color theme="1"/>
      <name val="Arial"/>
      <family val="2"/>
    </font>
    <font>
      <b/>
      <sz val="18"/>
      <color theme="3"/>
      <name val="Krub SemiBold"/>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i/>
      <sz val="10"/>
      <color rgb="FF00B050"/>
      <name val="Arial"/>
      <family val="2"/>
    </font>
    <font>
      <sz val="11"/>
      <color theme="1"/>
      <name val="Arial"/>
      <family val="2"/>
    </font>
    <font>
      <sz val="10"/>
      <name val="Calibri"/>
      <family val="2"/>
    </font>
    <font>
      <sz val="9"/>
      <color theme="1"/>
      <name val="Calibri"/>
      <family val="2"/>
    </font>
    <font>
      <sz val="10"/>
      <color theme="3"/>
      <name val="Calibri"/>
      <family val="2"/>
    </font>
    <font>
      <sz val="8"/>
      <color theme="1"/>
      <name val="Tahoma"/>
      <family val="2"/>
    </font>
    <font>
      <sz val="24"/>
      <color rgb="FFFFFFFF"/>
      <name val="Krub"/>
      <family val="2"/>
    </font>
    <font>
      <sz val="10"/>
      <name val="Krub"/>
      <family val="2"/>
    </font>
    <font>
      <sz val="18"/>
      <name val="Krub"/>
      <family val="2"/>
    </font>
    <font>
      <b/>
      <sz val="18"/>
      <name val="Krub SemiBold"/>
    </font>
    <font>
      <u/>
      <sz val="8"/>
      <color rgb="FF0071CE"/>
      <name val="Tahoma"/>
      <family val="2"/>
    </font>
    <font>
      <sz val="10"/>
      <color rgb="FF000000"/>
      <name val="Krub"/>
      <family val="2"/>
    </font>
    <font>
      <sz val="11"/>
      <name val="Krub SemiBold"/>
    </font>
    <font>
      <sz val="10"/>
      <color rgb="FFFFFFFF"/>
      <name val="Krub"/>
      <family val="2"/>
    </font>
    <font>
      <sz val="20"/>
      <color rgb="FFFFFFFF"/>
      <name val="Calibri"/>
      <family val="2"/>
    </font>
    <font>
      <b/>
      <sz val="10"/>
      <color rgb="FF003595"/>
      <name val="Calibri"/>
      <family val="2"/>
    </font>
    <font>
      <sz val="9"/>
      <color rgb="FF000000"/>
      <name val="Calibri"/>
      <family val="2"/>
    </font>
    <font>
      <sz val="10"/>
      <color rgb="FF003595"/>
      <name val="Calibri"/>
      <family val="2"/>
    </font>
    <font>
      <b/>
      <sz val="11"/>
      <color theme="1"/>
      <name val="Arial"/>
      <family val="2"/>
    </font>
    <font>
      <strike/>
      <sz val="9"/>
      <color rgb="FF000000"/>
      <name val="Calibri"/>
      <family val="2"/>
    </font>
    <font>
      <b/>
      <sz val="11"/>
      <color rgb="FF000000"/>
      <name val="Calibri"/>
      <family val="2"/>
    </font>
    <font>
      <b/>
      <sz val="11"/>
      <color theme="1"/>
      <name val="Calibri"/>
      <family val="2"/>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theme="3"/>
        <bgColor indexed="64"/>
      </patternFill>
    </fill>
    <fill>
      <patternFill patternType="solid">
        <fgColor rgb="FFDCECF5"/>
        <bgColor indexed="64"/>
      </patternFill>
    </fill>
    <fill>
      <patternFill patternType="solid">
        <fgColor rgb="FF003595"/>
        <bgColor rgb="FF000000"/>
      </patternFill>
    </fill>
    <fill>
      <patternFill patternType="solid">
        <fgColor rgb="FFFFFFFF"/>
        <bgColor rgb="FF000000"/>
      </patternFill>
    </fill>
    <fill>
      <patternFill patternType="solid">
        <fgColor rgb="FFDCECF5"/>
        <bgColor rgb="FF000000"/>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right style="thin">
        <color theme="3"/>
      </right>
      <top style="thin">
        <color theme="3"/>
      </top>
      <bottom style="thin">
        <color theme="3"/>
      </bottom>
      <diagonal/>
    </border>
    <border>
      <left style="thin">
        <color theme="3"/>
      </left>
      <right/>
      <top/>
      <bottom/>
      <diagonal/>
    </border>
    <border>
      <left/>
      <right/>
      <top style="thin">
        <color theme="3"/>
      </top>
      <bottom style="thin">
        <color theme="3"/>
      </bottom>
      <diagonal/>
    </border>
    <border>
      <left style="thin">
        <color theme="3"/>
      </left>
      <right/>
      <top style="thin">
        <color theme="3"/>
      </top>
      <bottom style="thin">
        <color theme="3"/>
      </bottom>
      <diagonal/>
    </border>
    <border>
      <left style="thin">
        <color rgb="FF003595"/>
      </left>
      <right style="thin">
        <color rgb="FF003595"/>
      </right>
      <top style="thin">
        <color rgb="FF003595"/>
      </top>
      <bottom/>
      <diagonal/>
    </border>
    <border>
      <left style="thin">
        <color rgb="FF003595"/>
      </left>
      <right/>
      <top/>
      <bottom/>
      <diagonal/>
    </border>
    <border>
      <left/>
      <right/>
      <top style="thin">
        <color rgb="FF003595"/>
      </top>
      <bottom style="thin">
        <color rgb="FF003595"/>
      </bottom>
      <diagonal/>
    </border>
    <border>
      <left style="thin">
        <color rgb="FF003595"/>
      </left>
      <right/>
      <top style="thin">
        <color rgb="FF003595"/>
      </top>
      <bottom style="thin">
        <color rgb="FF003595"/>
      </bottom>
      <diagonal/>
    </border>
    <border>
      <left/>
      <right style="thin">
        <color rgb="FF003595"/>
      </right>
      <top style="thin">
        <color rgb="FF003595"/>
      </top>
      <bottom style="thin">
        <color rgb="FF003595"/>
      </bottom>
      <diagonal/>
    </border>
    <border>
      <left/>
      <right/>
      <top style="thin">
        <color rgb="FF003595"/>
      </top>
      <bottom/>
      <diagonal/>
    </border>
    <border>
      <left style="thin">
        <color indexed="64"/>
      </left>
      <right style="thin">
        <color indexed="64"/>
      </right>
      <top style="thin">
        <color indexed="64"/>
      </top>
      <bottom style="thin">
        <color indexed="64"/>
      </bottom>
      <diagonal/>
    </border>
    <border>
      <left style="thin">
        <color theme="3"/>
      </left>
      <right style="thin">
        <color theme="3"/>
      </right>
      <top/>
      <bottom style="thin">
        <color theme="3"/>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style="thin">
        <color rgb="FF003595"/>
      </left>
      <right style="thin">
        <color rgb="FF003595"/>
      </right>
      <top style="thin">
        <color rgb="FF003595"/>
      </top>
      <bottom style="thin">
        <color rgb="FF003595"/>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77">
    <xf numFmtId="0" fontId="0" fillId="0" borderId="0"/>
    <xf numFmtId="43" fontId="1" fillId="0" borderId="0" applyFont="0" applyFill="0" applyBorder="0" applyAlignment="0" applyProtection="0"/>
    <xf numFmtId="10"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3" fillId="45" borderId="0" applyNumberFormat="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1" borderId="0" applyNumberFormat="0" applyBorder="0" applyAlignment="0" applyProtection="0"/>
    <xf numFmtId="164" fontId="1" fillId="42" borderId="0" applyNumberFormat="0" applyFont="0" applyBorder="0" applyAlignment="0" applyProtection="0"/>
    <xf numFmtId="0" fontId="1" fillId="43" borderId="0" applyNumberFormat="0" applyFont="0" applyBorder="0" applyAlignment="0" applyProtection="0"/>
    <xf numFmtId="165" fontId="23" fillId="0" borderId="0" applyNumberFormat="0" applyProtection="0">
      <alignment vertical="top"/>
    </xf>
    <xf numFmtId="165" fontId="24" fillId="0" borderId="0" applyNumberFormat="0" applyProtection="0">
      <alignment vertical="top"/>
    </xf>
    <xf numFmtId="165" fontId="17" fillId="44" borderId="0" applyNumberFormat="0" applyProtection="0">
      <alignment vertical="top"/>
    </xf>
    <xf numFmtId="9" fontId="1" fillId="0" borderId="0" applyFont="0" applyFill="0" applyBorder="0" applyAlignment="0" applyProtection="0"/>
    <xf numFmtId="0" fontId="25" fillId="0" borderId="0" applyNumberFormat="0" applyFill="0" applyBorder="0" applyProtection="0">
      <alignment vertical="top"/>
    </xf>
    <xf numFmtId="166" fontId="17" fillId="0" borderId="0" applyFont="0" applyFill="0" applyBorder="0" applyProtection="0">
      <alignment vertical="top"/>
    </xf>
    <xf numFmtId="167" fontId="17" fillId="0" borderId="0" applyFont="0" applyFill="0" applyBorder="0" applyProtection="0">
      <alignment vertical="top"/>
    </xf>
    <xf numFmtId="168" fontId="17" fillId="0" borderId="0" applyFont="0" applyFill="0" applyBorder="0" applyProtection="0">
      <alignment vertical="top"/>
    </xf>
    <xf numFmtId="0" fontId="18" fillId="0" borderId="0"/>
    <xf numFmtId="0" fontId="19" fillId="0" borderId="0"/>
    <xf numFmtId="0" fontId="20" fillId="0" borderId="0"/>
    <xf numFmtId="167" fontId="21" fillId="0" borderId="0" applyNumberFormat="0" applyFill="0" applyBorder="0" applyProtection="0">
      <alignment vertical="top"/>
    </xf>
    <xf numFmtId="0" fontId="22" fillId="0" borderId="0" applyNumberFormat="0" applyFill="0" applyBorder="0" applyProtection="0">
      <alignment vertical="top"/>
    </xf>
    <xf numFmtId="0" fontId="17" fillId="0" borderId="0" applyNumberFormat="0" applyFill="0" applyBorder="0" applyProtection="0">
      <alignment horizontal="right" vertical="top"/>
    </xf>
    <xf numFmtId="0" fontId="17" fillId="0" borderId="0"/>
    <xf numFmtId="0" fontId="26" fillId="0" borderId="0"/>
    <xf numFmtId="170" fontId="30" fillId="0" borderId="0" applyFont="0" applyFill="0" applyBorder="0" applyProtection="0">
      <alignment vertical="top"/>
    </xf>
    <xf numFmtId="170" fontId="27" fillId="0" borderId="0" applyFill="0" applyBorder="0" applyProtection="0">
      <alignment vertical="top"/>
    </xf>
    <xf numFmtId="172" fontId="27" fillId="0" borderId="0" applyFont="0" applyFill="0" applyBorder="0" applyProtection="0">
      <alignment vertical="top"/>
    </xf>
    <xf numFmtId="0" fontId="35" fillId="0" borderId="0" applyNumberFormat="0" applyFill="0" applyBorder="0" applyAlignment="0" applyProtection="0"/>
    <xf numFmtId="10" fontId="1" fillId="0" borderId="0" applyFont="0" applyFill="0" applyBorder="0" applyAlignment="0" applyProtection="0"/>
    <xf numFmtId="0" fontId="26" fillId="0" borderId="0"/>
  </cellStyleXfs>
  <cellXfs count="91">
    <xf numFmtId="0" fontId="0" fillId="0" borderId="0" xfId="0"/>
    <xf numFmtId="0" fontId="29" fillId="0" borderId="10" xfId="70" applyFont="1" applyBorder="1" applyAlignment="1">
      <alignment horizontal="center" vertical="center" wrapText="1"/>
    </xf>
    <xf numFmtId="0" fontId="29" fillId="0" borderId="10" xfId="70" applyFont="1" applyBorder="1" applyAlignment="1">
      <alignment horizontal="center" vertical="center"/>
    </xf>
    <xf numFmtId="0" fontId="28" fillId="0" borderId="10" xfId="70" applyFont="1" applyBorder="1" applyAlignment="1">
      <alignment horizontal="center" vertical="center"/>
    </xf>
    <xf numFmtId="0" fontId="28" fillId="0" borderId="10" xfId="70" applyFont="1" applyBorder="1" applyAlignment="1">
      <alignment vertical="center"/>
    </xf>
    <xf numFmtId="0" fontId="29" fillId="47" borderId="11" xfId="70" applyFont="1" applyFill="1" applyBorder="1" applyAlignment="1">
      <alignment horizontal="left" vertical="center"/>
    </xf>
    <xf numFmtId="0" fontId="0" fillId="0" borderId="14" xfId="0" applyBorder="1"/>
    <xf numFmtId="0" fontId="29" fillId="47" borderId="10" xfId="70" applyFont="1" applyFill="1" applyBorder="1" applyAlignment="1">
      <alignment horizontal="left" vertical="center"/>
    </xf>
    <xf numFmtId="0" fontId="0" fillId="0" borderId="13" xfId="0" applyBorder="1"/>
    <xf numFmtId="0" fontId="27" fillId="0" borderId="10" xfId="70" applyFont="1" applyBorder="1" applyAlignment="1">
      <alignment horizontal="left" vertical="center" wrapText="1"/>
    </xf>
    <xf numFmtId="0" fontId="0" fillId="46" borderId="0" xfId="0" applyFill="1"/>
    <xf numFmtId="2" fontId="28" fillId="0" borderId="10" xfId="70" applyNumberFormat="1" applyFont="1" applyBorder="1" applyAlignment="1">
      <alignment horizontal="center" vertical="center"/>
    </xf>
    <xf numFmtId="0" fontId="28" fillId="0" borderId="10" xfId="70" applyFont="1" applyBorder="1" applyAlignment="1">
      <alignment horizontal="center" vertical="center" wrapText="1"/>
    </xf>
    <xf numFmtId="2" fontId="28" fillId="0" borderId="10" xfId="70" applyNumberFormat="1" applyFont="1" applyBorder="1" applyAlignment="1">
      <alignment horizontal="center" vertical="center" wrapText="1"/>
    </xf>
    <xf numFmtId="0" fontId="15" fillId="0" borderId="0" xfId="0" applyFont="1"/>
    <xf numFmtId="0" fontId="28" fillId="0" borderId="10" xfId="70" applyFont="1" applyBorder="1" applyAlignment="1">
      <alignment vertical="center" wrapText="1"/>
    </xf>
    <xf numFmtId="0" fontId="28" fillId="0" borderId="0" xfId="70" applyFont="1" applyAlignment="1">
      <alignment horizontal="center" vertical="center"/>
    </xf>
    <xf numFmtId="169" fontId="28" fillId="0" borderId="10" xfId="70" applyNumberFormat="1" applyFont="1" applyBorder="1" applyAlignment="1">
      <alignment horizontal="center" vertical="center"/>
    </xf>
    <xf numFmtId="0" fontId="28" fillId="0" borderId="10" xfId="70" applyFont="1" applyBorder="1" applyAlignment="1">
      <alignment horizontal="left" vertical="center" wrapText="1"/>
    </xf>
    <xf numFmtId="170" fontId="31" fillId="48" borderId="0" xfId="71" applyFont="1" applyFill="1" applyBorder="1">
      <alignment vertical="top"/>
    </xf>
    <xf numFmtId="170" fontId="32" fillId="48" borderId="0" xfId="72" applyFont="1" applyFill="1" applyBorder="1" applyAlignment="1">
      <alignment vertical="top" wrapText="1"/>
    </xf>
    <xf numFmtId="170" fontId="32" fillId="48" borderId="0" xfId="72" applyFont="1" applyFill="1" applyBorder="1">
      <alignment vertical="top"/>
    </xf>
    <xf numFmtId="170" fontId="32" fillId="0" borderId="0" xfId="72" applyFont="1" applyFill="1" applyBorder="1">
      <alignment vertical="top"/>
    </xf>
    <xf numFmtId="170" fontId="32" fillId="49" borderId="0" xfId="72" applyFont="1" applyFill="1" applyBorder="1">
      <alignment vertical="top"/>
    </xf>
    <xf numFmtId="170" fontId="32" fillId="49" borderId="0" xfId="72" applyFont="1" applyFill="1" applyBorder="1" applyAlignment="1">
      <alignment vertical="top" wrapText="1"/>
    </xf>
    <xf numFmtId="170" fontId="33" fillId="49" borderId="0" xfId="72" applyFont="1" applyFill="1" applyBorder="1">
      <alignment vertical="top"/>
    </xf>
    <xf numFmtId="170" fontId="34" fillId="49" borderId="0" xfId="72" applyFont="1" applyFill="1" applyBorder="1">
      <alignment vertical="top"/>
    </xf>
    <xf numFmtId="170" fontId="33" fillId="49" borderId="0" xfId="72" applyFont="1" applyFill="1" applyBorder="1" applyAlignment="1">
      <alignment vertical="top" wrapText="1"/>
    </xf>
    <xf numFmtId="170" fontId="33" fillId="0" borderId="0" xfId="72" applyFont="1" applyFill="1" applyBorder="1">
      <alignment vertical="top"/>
    </xf>
    <xf numFmtId="171" fontId="32" fillId="49" borderId="0" xfId="72" applyNumberFormat="1" applyFont="1" applyFill="1" applyBorder="1" applyAlignment="1">
      <alignment horizontal="left" vertical="top" wrapText="1"/>
    </xf>
    <xf numFmtId="170" fontId="32" fillId="49" borderId="0" xfId="72" applyFont="1" applyFill="1" applyBorder="1" applyAlignment="1">
      <alignment horizontal="left" vertical="center" wrapText="1"/>
    </xf>
    <xf numFmtId="173" fontId="32" fillId="49" borderId="0" xfId="73" applyNumberFormat="1" applyFont="1" applyFill="1" applyBorder="1" applyAlignment="1">
      <alignment horizontal="left" vertical="top" wrapText="1"/>
    </xf>
    <xf numFmtId="170" fontId="35" fillId="49" borderId="0" xfId="74" applyNumberFormat="1" applyFill="1" applyBorder="1" applyAlignment="1">
      <alignment vertical="top" wrapText="1"/>
    </xf>
    <xf numFmtId="170" fontId="36" fillId="49" borderId="0" xfId="71" applyFont="1" applyFill="1" applyBorder="1" applyAlignment="1">
      <alignment wrapText="1"/>
    </xf>
    <xf numFmtId="170" fontId="37" fillId="49" borderId="0" xfId="72" applyFont="1" applyFill="1" applyBorder="1">
      <alignment vertical="top"/>
    </xf>
    <xf numFmtId="170" fontId="38" fillId="0" borderId="0" xfId="72" applyFont="1" applyFill="1" applyBorder="1">
      <alignment vertical="top"/>
    </xf>
    <xf numFmtId="170" fontId="38" fillId="0" borderId="0" xfId="72" applyFont="1" applyFill="1" applyBorder="1" applyAlignment="1">
      <alignment vertical="top" wrapText="1"/>
    </xf>
    <xf numFmtId="170" fontId="32" fillId="0" borderId="0" xfId="72" applyFont="1" applyFill="1" applyBorder="1" applyAlignment="1">
      <alignment vertical="top" wrapText="1"/>
    </xf>
    <xf numFmtId="0" fontId="39" fillId="48" borderId="0" xfId="0" applyFont="1" applyFill="1"/>
    <xf numFmtId="0" fontId="40" fillId="50" borderId="16" xfId="70" applyFont="1" applyFill="1" applyBorder="1" applyAlignment="1">
      <alignment horizontal="left" vertical="center" wrapText="1"/>
    </xf>
    <xf numFmtId="0" fontId="0" fillId="0" borderId="21" xfId="0" applyBorder="1"/>
    <xf numFmtId="0" fontId="41" fillId="0" borderId="0" xfId="70" applyFont="1" applyAlignment="1">
      <alignment horizontal="left" vertical="center"/>
    </xf>
    <xf numFmtId="0" fontId="0" fillId="0" borderId="0" xfId="0" applyAlignment="1">
      <alignment vertical="center" wrapText="1"/>
    </xf>
    <xf numFmtId="0" fontId="29" fillId="47" borderId="10" xfId="70" applyFont="1" applyFill="1" applyBorder="1" applyAlignment="1">
      <alignment horizontal="left" vertical="center" wrapText="1"/>
    </xf>
    <xf numFmtId="0" fontId="0" fillId="0" borderId="0" xfId="0" applyAlignment="1">
      <alignment wrapText="1"/>
    </xf>
    <xf numFmtId="0" fontId="28" fillId="0" borderId="23" xfId="70" applyFont="1" applyBorder="1" applyAlignment="1">
      <alignment vertical="center"/>
    </xf>
    <xf numFmtId="0" fontId="29" fillId="0" borderId="23" xfId="70" applyFont="1" applyBorder="1" applyAlignment="1">
      <alignment horizontal="center" vertical="center" wrapText="1"/>
    </xf>
    <xf numFmtId="0" fontId="29" fillId="47" borderId="22" xfId="70" applyFont="1" applyFill="1" applyBorder="1" applyAlignment="1">
      <alignment horizontal="left" vertical="center"/>
    </xf>
    <xf numFmtId="174" fontId="28" fillId="0" borderId="10" xfId="70" applyNumberFormat="1" applyFont="1" applyBorder="1" applyAlignment="1">
      <alignment horizontal="center" vertical="center"/>
    </xf>
    <xf numFmtId="0" fontId="29" fillId="47" borderId="27" xfId="70" applyFont="1" applyFill="1" applyBorder="1" applyAlignment="1">
      <alignment horizontal="left" vertical="center"/>
    </xf>
    <xf numFmtId="0" fontId="29" fillId="0" borderId="0" xfId="0" applyFont="1"/>
    <xf numFmtId="0" fontId="27" fillId="0" borderId="17" xfId="70" applyFont="1" applyBorder="1" applyAlignment="1">
      <alignment vertical="center" wrapText="1"/>
    </xf>
    <xf numFmtId="0" fontId="42" fillId="50" borderId="31" xfId="0" applyFont="1" applyFill="1" applyBorder="1" applyAlignment="1">
      <alignment horizontal="left" vertical="center"/>
    </xf>
    <xf numFmtId="0" fontId="42" fillId="0" borderId="31" xfId="0" applyFont="1" applyBorder="1" applyAlignment="1">
      <alignment horizontal="center" vertical="center" wrapText="1"/>
    </xf>
    <xf numFmtId="0" fontId="28" fillId="0" borderId="23" xfId="70" applyFont="1" applyBorder="1" applyAlignment="1">
      <alignment horizontal="center" vertical="center"/>
    </xf>
    <xf numFmtId="175" fontId="0" fillId="0" borderId="0" xfId="0" applyNumberFormat="1"/>
    <xf numFmtId="2" fontId="0" fillId="0" borderId="0" xfId="75" applyNumberFormat="1" applyFont="1" applyFill="1" applyBorder="1"/>
    <xf numFmtId="175" fontId="43" fillId="0" borderId="0" xfId="0" applyNumberFormat="1" applyFont="1"/>
    <xf numFmtId="0" fontId="43" fillId="0" borderId="0" xfId="0" applyFont="1"/>
    <xf numFmtId="2" fontId="43" fillId="0" borderId="0" xfId="0" applyNumberFormat="1" applyFont="1"/>
    <xf numFmtId="9" fontId="28" fillId="0" borderId="10" xfId="70" applyNumberFormat="1" applyFont="1" applyBorder="1" applyAlignment="1">
      <alignment horizontal="center" vertical="center"/>
    </xf>
    <xf numFmtId="170" fontId="32" fillId="0" borderId="0" xfId="72" applyFont="1" applyFill="1" applyBorder="1" applyAlignment="1">
      <alignment horizontal="left" vertical="top" wrapText="1"/>
    </xf>
    <xf numFmtId="9" fontId="28" fillId="0" borderId="10" xfId="70" applyNumberFormat="1" applyFont="1" applyBorder="1" applyAlignment="1">
      <alignment vertical="center" wrapText="1"/>
    </xf>
    <xf numFmtId="0" fontId="41" fillId="0" borderId="0" xfId="0" applyFont="1"/>
    <xf numFmtId="1" fontId="28" fillId="0" borderId="10" xfId="70" applyNumberFormat="1" applyFont="1" applyBorder="1" applyAlignment="1">
      <alignment horizontal="center" vertical="center"/>
    </xf>
    <xf numFmtId="0" fontId="45" fillId="0" borderId="32" xfId="0" applyFont="1" applyBorder="1" applyAlignment="1">
      <alignment horizontal="center" vertical="center" wrapText="1"/>
    </xf>
    <xf numFmtId="0" fontId="0" fillId="0" borderId="33" xfId="0" applyBorder="1" applyAlignment="1">
      <alignment horizontal="left" vertical="center"/>
    </xf>
    <xf numFmtId="14" fontId="0" fillId="0" borderId="33" xfId="0" applyNumberFormat="1" applyBorder="1" applyAlignment="1">
      <alignment horizontal="left" vertical="center"/>
    </xf>
    <xf numFmtId="0" fontId="0" fillId="0" borderId="33" xfId="0" applyBorder="1" applyAlignment="1">
      <alignment horizontal="left" vertical="center" wrapText="1"/>
    </xf>
    <xf numFmtId="0" fontId="46" fillId="0" borderId="22" xfId="76" applyFont="1" applyBorder="1" applyAlignment="1">
      <alignment vertical="center" wrapText="1"/>
    </xf>
    <xf numFmtId="0" fontId="41" fillId="0" borderId="19" xfId="70" applyFont="1" applyBorder="1" applyAlignment="1">
      <alignment horizontal="left" vertical="center"/>
    </xf>
    <xf numFmtId="0" fontId="41" fillId="0" borderId="18" xfId="70" applyFont="1" applyBorder="1" applyAlignment="1">
      <alignment horizontal="left" vertical="center"/>
    </xf>
    <xf numFmtId="0" fontId="41" fillId="0" borderId="20" xfId="70" applyFont="1" applyBorder="1" applyAlignment="1">
      <alignment horizontal="left" vertical="center"/>
    </xf>
    <xf numFmtId="0" fontId="29" fillId="47" borderId="15" xfId="70" applyFont="1" applyFill="1" applyBorder="1" applyAlignment="1">
      <alignment horizontal="center" vertical="center"/>
    </xf>
    <xf numFmtId="0" fontId="29" fillId="47" borderId="14" xfId="70" applyFont="1" applyFill="1" applyBorder="1" applyAlignment="1">
      <alignment horizontal="center" vertical="center"/>
    </xf>
    <xf numFmtId="0" fontId="29" fillId="47" borderId="12" xfId="70" applyFont="1" applyFill="1" applyBorder="1" applyAlignment="1">
      <alignment horizontal="center" vertical="center"/>
    </xf>
    <xf numFmtId="0" fontId="27" fillId="0" borderId="24" xfId="70" applyFont="1" applyBorder="1" applyAlignment="1">
      <alignment horizontal="left" vertical="center" wrapText="1"/>
    </xf>
    <xf numFmtId="0" fontId="27" fillId="0" borderId="25" xfId="70" applyFont="1" applyBorder="1" applyAlignment="1">
      <alignment horizontal="left" vertical="center" wrapText="1"/>
    </xf>
    <xf numFmtId="0" fontId="27" fillId="0" borderId="26" xfId="70" applyFont="1" applyBorder="1" applyAlignment="1">
      <alignment horizontal="left" vertical="center" wrapText="1"/>
    </xf>
    <xf numFmtId="0" fontId="27" fillId="0" borderId="22" xfId="70" applyFont="1" applyBorder="1" applyAlignment="1">
      <alignment horizontal="left" vertical="center" wrapText="1"/>
    </xf>
    <xf numFmtId="0" fontId="27" fillId="0" borderId="14" xfId="70" applyFont="1" applyBorder="1" applyAlignment="1">
      <alignment horizontal="left" vertical="center" wrapText="1"/>
    </xf>
    <xf numFmtId="0" fontId="27" fillId="0" borderId="12" xfId="70" applyFont="1" applyBorder="1" applyAlignment="1">
      <alignment horizontal="left" vertical="center" wrapText="1"/>
    </xf>
    <xf numFmtId="0" fontId="27" fillId="0" borderId="28" xfId="70" applyFont="1" applyBorder="1" applyAlignment="1">
      <alignment horizontal="left" vertical="center" wrapText="1"/>
    </xf>
    <xf numFmtId="0" fontId="27" fillId="0" borderId="29" xfId="70" applyFont="1" applyBorder="1" applyAlignment="1">
      <alignment horizontal="left" vertical="center" wrapText="1"/>
    </xf>
    <xf numFmtId="0" fontId="27" fillId="0" borderId="30" xfId="70" applyFont="1" applyBorder="1" applyAlignment="1">
      <alignment horizontal="left" vertical="center" wrapText="1"/>
    </xf>
    <xf numFmtId="0" fontId="27" fillId="0" borderId="15" xfId="70" applyFont="1" applyBorder="1" applyAlignment="1">
      <alignment horizontal="left" vertical="center" wrapText="1"/>
    </xf>
    <xf numFmtId="0" fontId="29" fillId="47" borderId="22" xfId="70" applyFont="1" applyFill="1" applyBorder="1" applyAlignment="1">
      <alignment horizontal="center" vertical="center" wrapText="1"/>
    </xf>
    <xf numFmtId="0" fontId="29" fillId="0" borderId="15" xfId="70" applyFont="1" applyBorder="1" applyAlignment="1">
      <alignment horizontal="center" vertical="center" wrapText="1"/>
    </xf>
    <xf numFmtId="0" fontId="29" fillId="0" borderId="14" xfId="70" applyFont="1" applyBorder="1" applyAlignment="1">
      <alignment horizontal="center" vertical="center" wrapText="1"/>
    </xf>
    <xf numFmtId="0" fontId="29" fillId="0" borderId="12" xfId="70" applyFont="1" applyBorder="1" applyAlignment="1">
      <alignment horizontal="center" vertical="center" wrapText="1"/>
    </xf>
    <xf numFmtId="0" fontId="41" fillId="0" borderId="10" xfId="70" applyFont="1" applyBorder="1" applyAlignment="1">
      <alignment vertical="center" wrapText="1"/>
    </xf>
  </cellXfs>
  <cellStyles count="77">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Calculation" xfId="13" builtinId="22" hidden="1"/>
    <cellStyle name="Check Cell" xfId="15" builtinId="23" hidden="1"/>
    <cellStyle name="Column 1" xfId="66" xr:uid="{00000000-0005-0000-0000-00001B000000}"/>
    <cellStyle name="Column 2 + 3" xfId="67" xr:uid="{00000000-0005-0000-0000-00001C000000}"/>
    <cellStyle name="Column 4" xfId="68" xr:uid="{00000000-0005-0000-0000-00001D000000}"/>
    <cellStyle name="Comma" xfId="1" builtinId="3" customBuiltin="1"/>
    <cellStyle name="Counterflow" xfId="54" xr:uid="{00000000-0005-0000-0000-00001F000000}"/>
    <cellStyle name="DateLong" xfId="60" xr:uid="{00000000-0005-0000-0000-000020000000}"/>
    <cellStyle name="DateShort" xfId="61" xr:uid="{00000000-0005-0000-0000-000021000000}"/>
    <cellStyle name="Documentation" xfId="59" xr:uid="{00000000-0005-0000-0000-000022000000}"/>
    <cellStyle name="Explanatory Text" xfId="18" builtinId="53" hidden="1"/>
    <cellStyle name="Export" xfId="56" xr:uid="{00000000-0005-0000-0000-000024000000}"/>
    <cellStyle name="Factor" xfId="62" xr:uid="{00000000-0005-0000-0000-000025000000}"/>
    <cellStyle name="Good" xfId="8" builtinId="26" hidden="1"/>
    <cellStyle name="Hard coded" xfId="57" xr:uid="{00000000-0005-0000-0000-000027000000}"/>
    <cellStyle name="Heading 1" xfId="4" builtinId="16" hidden="1"/>
    <cellStyle name="Heading 2" xfId="5" builtinId="17" hidden="1"/>
    <cellStyle name="Heading 3" xfId="6" builtinId="18" hidden="1"/>
    <cellStyle name="Heading 4" xfId="7" builtinId="19" hidden="1"/>
    <cellStyle name="Hyperlink 2 2" xfId="74" xr:uid="{8BA9776C-B50C-479F-9736-5E67A0A6C2E6}"/>
    <cellStyle name="Import" xfId="55" xr:uid="{00000000-0005-0000-0000-00002C000000}"/>
    <cellStyle name="Input" xfId="11" builtinId="20" hidden="1"/>
    <cellStyle name="Level 1 Heading" xfId="63" xr:uid="{00000000-0005-0000-0000-00002E000000}"/>
    <cellStyle name="Level 2 Heading" xfId="64" xr:uid="{00000000-0005-0000-0000-00002F000000}"/>
    <cellStyle name="Level 3 Heading" xfId="65" xr:uid="{00000000-0005-0000-0000-000030000000}"/>
    <cellStyle name="Linked Cell" xfId="14" builtinId="24" hidden="1"/>
    <cellStyle name="Neutral" xfId="10" builtinId="28" hidden="1"/>
    <cellStyle name="Normal" xfId="0" builtinId="0"/>
    <cellStyle name="Normal 2" xfId="69" xr:uid="{00000000-0005-0000-0000-000034000000}"/>
    <cellStyle name="Normal 2 2" xfId="72" xr:uid="{2EF173DA-FBE4-4E4F-BF17-D058D494375B}"/>
    <cellStyle name="Normal 3" xfId="70" xr:uid="{00000000-0005-0000-0000-000035000000}"/>
    <cellStyle name="Normal 3 3" xfId="76" xr:uid="{91CC83D7-8A75-421B-B281-D726893F8A9E}"/>
    <cellStyle name="Normal 7 2" xfId="71" xr:uid="{62E442D7-49D2-41A9-9742-9C92A578C4A8}"/>
    <cellStyle name="Note" xfId="17" builtinId="10" hidden="1"/>
    <cellStyle name="Output" xfId="12" builtinId="21" hidden="1"/>
    <cellStyle name="Pantone 130C" xfId="47" xr:uid="{00000000-0005-0000-0000-000038000000}"/>
    <cellStyle name="Pantone 179C" xfId="52" xr:uid="{00000000-0005-0000-0000-000039000000}"/>
    <cellStyle name="Pantone 232C" xfId="51" xr:uid="{00000000-0005-0000-0000-00003A000000}"/>
    <cellStyle name="Pantone 2745C" xfId="50" xr:uid="{00000000-0005-0000-0000-00003B000000}"/>
    <cellStyle name="Pantone 279C" xfId="45" xr:uid="{00000000-0005-0000-0000-00003C000000}"/>
    <cellStyle name="Pantone 281C" xfId="44" xr:uid="{00000000-0005-0000-0000-00003D000000}"/>
    <cellStyle name="Pantone 451C" xfId="46" xr:uid="{00000000-0005-0000-0000-00003E000000}"/>
    <cellStyle name="Pantone 583C" xfId="49" xr:uid="{00000000-0005-0000-0000-00003F000000}"/>
    <cellStyle name="Pantone 633C" xfId="48" xr:uid="{00000000-0005-0000-0000-000040000000}"/>
    <cellStyle name="Per cent" xfId="2" builtinId="5" customBuiltin="1"/>
    <cellStyle name="Percent [0]" xfId="58" xr:uid="{00000000-0005-0000-0000-000042000000}"/>
    <cellStyle name="Percent 2" xfId="75" xr:uid="{1E3F181F-E8CB-46DE-A722-51A1B30DD6DA}"/>
    <cellStyle name="Title" xfId="3" builtinId="15" hidden="1"/>
    <cellStyle name="Total" xfId="19" builtinId="25" hidden="1"/>
    <cellStyle name="Warning Text" xfId="16" builtinId="11" customBuiltin="1"/>
    <cellStyle name="WIP" xfId="53" xr:uid="{00000000-0005-0000-0000-000046000000}"/>
    <cellStyle name="Year" xfId="73" xr:uid="{9E5538C8-09DF-4BFC-A3E4-227AF434FE63}"/>
  </cellStyles>
  <dxfs count="9">
    <dxf>
      <font>
        <b val="0"/>
        <i val="0"/>
        <strike val="0"/>
        <condense val="0"/>
        <extend val="0"/>
        <outline val="0"/>
        <shadow val="0"/>
        <u val="none"/>
        <vertAlign val="baseline"/>
        <sz val="10"/>
        <color auto="1"/>
        <name val="Krub"/>
        <family val="2"/>
        <scheme val="none"/>
      </font>
      <fill>
        <patternFill patternType="none">
          <fgColor rgb="FF000000"/>
          <bgColor rgb="FFFFFFFF"/>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Krub"/>
        <family val="2"/>
        <scheme val="none"/>
      </font>
      <fill>
        <patternFill patternType="none">
          <fgColor rgb="FF000000"/>
          <bgColor rgb="FFFFFFFF"/>
        </patternFill>
      </fill>
    </dxf>
    <dxf>
      <fill>
        <patternFill patternType="solid">
          <fgColor rgb="FF84C8FF"/>
          <bgColor rgb="FF84C8FF"/>
        </patternFill>
      </fill>
    </dxf>
    <dxf>
      <fill>
        <patternFill patternType="solid">
          <fgColor rgb="FF84C8FF"/>
          <bgColor rgb="FF84C8FF"/>
        </patternFill>
      </fill>
    </dxf>
    <dxf>
      <font>
        <b/>
        <color rgb="FFFFFFFF"/>
      </font>
      <fill>
        <patternFill patternType="solid">
          <fgColor rgb="FF0071CE"/>
          <bgColor rgb="FF0071CE"/>
        </patternFill>
      </fill>
    </dxf>
    <dxf>
      <font>
        <b/>
        <color rgb="FFFFFFFF"/>
      </font>
      <fill>
        <patternFill patternType="solid">
          <fgColor rgb="FF0071CE"/>
          <bgColor rgb="FF0071CE"/>
        </patternFill>
      </fill>
    </dxf>
    <dxf>
      <font>
        <b/>
        <color rgb="FFFFFFFF"/>
      </font>
      <fill>
        <patternFill patternType="solid">
          <fgColor rgb="FF0071CE"/>
          <bgColor rgb="FF0071CE"/>
        </patternFill>
      </fill>
      <border>
        <top style="thick">
          <color rgb="FFFFFFFF"/>
        </top>
      </border>
    </dxf>
    <dxf>
      <font>
        <b/>
        <color rgb="FFFFFFFF"/>
      </font>
      <fill>
        <patternFill patternType="solid">
          <fgColor rgb="FF0071CE"/>
          <bgColor rgb="FF0071CE"/>
        </patternFill>
      </fill>
      <border>
        <bottom style="thick">
          <color rgb="FFFFFFFF"/>
        </bottom>
      </border>
    </dxf>
    <dxf>
      <font>
        <color rgb="FF000000"/>
      </font>
      <fill>
        <patternFill patternType="solid">
          <fgColor rgb="FFC1E3FF"/>
          <bgColor rgb="FFC1E3FF"/>
        </patternFill>
      </fill>
      <border>
        <vertical style="thin">
          <color rgb="FFFFFFFF"/>
        </vertical>
        <horizontal style="thin">
          <color rgb="FFFFFFFF"/>
        </horizontal>
      </border>
    </dxf>
  </dxfs>
  <tableStyles count="1" defaultTableStyle="TableStyleMedium2" defaultPivotStyle="PivotStyleLight16">
    <tableStyle name="TableStyleMedium9 2" pivot="0" count="7" xr9:uid="{4183B310-F252-44D0-A502-2E43490088EC}">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s>
  <colors>
    <mruColors>
      <color rgb="FFB97BB4"/>
      <color rgb="FF57A1DF"/>
      <color rgb="FF98C561"/>
      <color rgb="FFCCCCCE"/>
      <color rgb="FFFFDB8E"/>
      <color rgb="FFF0F3B3"/>
      <color rgb="FF0071CE"/>
      <color rgb="FFE2E768"/>
      <color rgb="FFDCECF5"/>
      <color rgb="FF9436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29392</xdr:colOff>
      <xdr:row>10</xdr:row>
      <xdr:rowOff>46265</xdr:rowOff>
    </xdr:from>
    <xdr:to>
      <xdr:col>3</xdr:col>
      <xdr:colOff>409576</xdr:colOff>
      <xdr:row>25</xdr:row>
      <xdr:rowOff>59531</xdr:rowOff>
    </xdr:to>
    <xdr:sp macro="" textlink="">
      <xdr:nvSpPr>
        <xdr:cNvPr id="3" name="TextBox 2">
          <a:extLst>
            <a:ext uri="{FF2B5EF4-FFF2-40B4-BE49-F238E27FC236}">
              <a16:creationId xmlns:a16="http://schemas.microsoft.com/office/drawing/2014/main" id="{1B507913-9A4F-4BBA-A789-A7CBCB50AD7D}"/>
            </a:ext>
          </a:extLst>
        </xdr:cNvPr>
        <xdr:cNvSpPr txBox="1"/>
      </xdr:nvSpPr>
      <xdr:spPr>
        <a:xfrm>
          <a:off x="529455" y="3201421"/>
          <a:ext cx="9678965" cy="3418454"/>
        </a:xfrm>
        <a:prstGeom prst="rect">
          <a:avLst/>
        </a:prstGeom>
        <a:noFill/>
        <a:ln>
          <a:noFill/>
        </a:ln>
      </xdr:spPr>
      <xdr:txBody>
        <a:bodyPr lIns="27432" tIns="22860" rIns="0" bIns="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Krub SemiBold" panose="00000700000000000000" pitchFamily="2" charset="-34"/>
              <a:ea typeface="+mn-ea"/>
              <a:cs typeface="Krub SemiBold" panose="00000700000000000000" pitchFamily="2" charset="-34"/>
            </a:rPr>
            <a:t>Summary of the model: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Krub"/>
              <a:ea typeface="+mn-ea"/>
              <a:cs typeface="Krub SemiBold" panose="00000700000000000000" pitchFamily="2" charset="-34"/>
            </a:rPr>
            <a:t>Sets out our proposed price control deliverables (PCDs) for:</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Krub"/>
              <a:ea typeface="+mn-ea"/>
              <a:cs typeface="Krub SemiBold" panose="00000700000000000000" pitchFamily="2" charset="-34"/>
            </a:rPr>
            <a:t>Treatment for chemical removal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Krub"/>
              <a:ea typeface="+mn-ea"/>
              <a:cs typeface="Krub SemiBold" panose="00000700000000000000" pitchFamily="2" charset="-34"/>
            </a:rPr>
            <a:t>Treatment for total nitrogen removal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Krub"/>
              <a:ea typeface="+mn-ea"/>
              <a:cs typeface="Krub SemiBold" panose="00000700000000000000" pitchFamily="2" charset="-34"/>
            </a:rPr>
            <a:t>Nature based solutions for nutrients and sanitary determinands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Krub"/>
              <a:ea typeface="+mn-ea"/>
              <a:cs typeface="Krub SemiBold" panose="00000700000000000000" pitchFamily="2" charset="-34"/>
            </a:rPr>
            <a:t>Catchment solutions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Krub"/>
              <a:ea typeface="+mn-ea"/>
              <a:cs typeface="Krub SemiBold" panose="00000700000000000000" pitchFamily="2" charset="-34"/>
            </a:rPr>
            <a:t>Habitat restoration</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Krub"/>
              <a:ea typeface="+mn-ea"/>
              <a:cs typeface="Krub SemiBold" panose="00000700000000000000" pitchFamily="2" charset="-34"/>
            </a:rPr>
            <a:t>Septic tanks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Krub"/>
              <a:ea typeface="+mn-ea"/>
              <a:cs typeface="Krub SemiBold" panose="00000700000000000000" pitchFamily="2" charset="-34"/>
            </a:rPr>
            <a:t>25 year environment plan (wastewater)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Krub"/>
              <a:ea typeface="+mn-ea"/>
              <a:cs typeface="+mn-cs"/>
            </a:rPr>
            <a:t>Microbiological treatment</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Krub"/>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Krub SemiBold" panose="00000700000000000000" pitchFamily="2" charset="-34"/>
              <a:ea typeface="+mn-ea"/>
              <a:cs typeface="Krub SemiBold" panose="00000700000000000000" pitchFamily="2" charset="-34"/>
            </a:rPr>
            <a:t>Quality assurance: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1" i="0" u="none" strike="noStrike" kern="0" cap="none" spc="0" normalizeH="0" baseline="0" noProof="0">
            <a:ln>
              <a:noFill/>
            </a:ln>
            <a:solidFill>
              <a:srgbClr val="000000"/>
            </a:solidFill>
            <a:effectLst/>
            <a:uLnTx/>
            <a:uFillTx/>
            <a:latin typeface="Krub"/>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000000"/>
              </a:solidFill>
              <a:effectLst/>
              <a:uLnTx/>
              <a:uFillTx/>
              <a:latin typeface="Krub SemiBold" panose="00000700000000000000" pitchFamily="2" charset="-34"/>
              <a:ea typeface="+mn-ea"/>
              <a:cs typeface="Krub SemiBold" panose="00000700000000000000" pitchFamily="2" charset="-34"/>
            </a:rPr>
            <a:t>Disclaimer: </a:t>
          </a:r>
          <a:r>
            <a:rPr lang="en-GB" sz="1000"/>
            <a:t>This model is part of our draft determinations setting out the price, service, and incentive package for water companies for the period 2025-30. It should be read together with the other documents and information that we have published as part of our consultation.</a:t>
          </a:r>
          <a:endParaRPr kumimoji="0" lang="en-US" sz="1000" b="1" i="0" u="none" strike="noStrike" kern="0" cap="none" spc="0" normalizeH="0" baseline="0" noProof="0">
            <a:ln>
              <a:noFill/>
            </a:ln>
            <a:solidFill>
              <a:srgbClr val="000000"/>
            </a:solidFill>
            <a:effectLst/>
            <a:uLnTx/>
            <a:uFillTx/>
            <a:latin typeface="Krub SemiBold" panose="00000700000000000000" pitchFamily="2" charset="-34"/>
            <a:ea typeface="+mn-ea"/>
            <a:cs typeface="Krub SemiBold" panose="000007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rgbClr val="000000"/>
            </a:solidFill>
            <a:effectLst/>
            <a:uLnTx/>
            <a:uFillTx/>
            <a:latin typeface="Krub"/>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000000"/>
              </a:solidFill>
              <a:effectLst/>
              <a:uLnTx/>
              <a:uFillTx/>
              <a:latin typeface="Krub SemiBold" panose="00000700000000000000" pitchFamily="2" charset="-34"/>
              <a:ea typeface="+mn-ea"/>
              <a:cs typeface="Krub SemiBold" panose="00000700000000000000" pitchFamily="2" charset="-34"/>
            </a:rPr>
            <a:t>Changes since previous published model</a:t>
          </a:r>
          <a:r>
            <a:rPr kumimoji="0" lang="en-US" sz="1100" b="1" i="0" u="none" strike="noStrike" kern="0" cap="none" spc="0" normalizeH="0" baseline="0" noProof="0">
              <a:ln>
                <a:noFill/>
              </a:ln>
              <a:solidFill>
                <a:srgbClr val="000000"/>
              </a:solidFill>
              <a:effectLst/>
              <a:uLnTx/>
              <a:uFillTx/>
              <a:latin typeface="Krub"/>
              <a:ea typeface="+mn-ea"/>
              <a:cs typeface="+mn-cs"/>
            </a:rPr>
            <a:t>: </a:t>
          </a:r>
          <a:endParaRPr kumimoji="0" lang="en-US" sz="10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rPr>
            <a:t>PCD rates have been updated to final determination allowances.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rPr>
            <a:t>Removal of sanitary determinants PCD, this can now be found in PR24CA113 Wastewater Scheme level PCDs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rPr>
            <a:t>Addition of Microbilogical treatment PCD</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rPr>
            <a:t>Reflected CMA PR24 redetermination decision in "NES_Catchment" tab, please see Change Log for details.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endParaRPr>
        </a:p>
      </xdr:txBody>
    </xdr:sp>
    <xdr:clientData/>
  </xdr:twoCellAnchor>
  <xdr:twoCellAnchor editAs="oneCell">
    <xdr:from>
      <xdr:col>2</xdr:col>
      <xdr:colOff>3695700</xdr:colOff>
      <xdr:row>1</xdr:row>
      <xdr:rowOff>114300</xdr:rowOff>
    </xdr:from>
    <xdr:to>
      <xdr:col>2</xdr:col>
      <xdr:colOff>3695700</xdr:colOff>
      <xdr:row>7</xdr:row>
      <xdr:rowOff>36257</xdr:rowOff>
    </xdr:to>
    <xdr:pic>
      <xdr:nvPicPr>
        <xdr:cNvPr id="5" name="Picture 4">
          <a:extLst>
            <a:ext uri="{FF2B5EF4-FFF2-40B4-BE49-F238E27FC236}">
              <a16:creationId xmlns:a16="http://schemas.microsoft.com/office/drawing/2014/main" id="{91F2B2A1-D2BB-4087-91E3-AB31DEAC7F65}"/>
            </a:ext>
            <a:ext uri="{147F2762-F138-4A5C-976F-8EAC2B608ADB}">
              <a16:predDERef xmlns:a16="http://schemas.microsoft.com/office/drawing/2014/main" pred="{54F2D400-AD86-4812-B00C-1AF9BC001394}"/>
            </a:ext>
          </a:extLst>
        </xdr:cNvPr>
        <xdr:cNvPicPr>
          <a:picLocks noChangeAspect="1"/>
        </xdr:cNvPicPr>
      </xdr:nvPicPr>
      <xdr:blipFill>
        <a:blip xmlns:r="http://schemas.openxmlformats.org/officeDocument/2006/relationships" r:embed="rId1"/>
        <a:stretch>
          <a:fillRect/>
        </a:stretch>
      </xdr:blipFill>
      <xdr:spPr>
        <a:xfrm>
          <a:off x="8020050" y="714375"/>
          <a:ext cx="1324421" cy="893507"/>
        </a:xfrm>
        <a:prstGeom prst="rect">
          <a:avLst/>
        </a:prstGeom>
        <a:noFill/>
        <a:ln>
          <a:noFill/>
        </a:ln>
      </xdr:spPr>
    </xdr:pic>
    <xdr:clientData/>
  </xdr:twoCellAnchor>
  <xdr:twoCellAnchor editAs="oneCell">
    <xdr:from>
      <xdr:col>2</xdr:col>
      <xdr:colOff>3581399</xdr:colOff>
      <xdr:row>1</xdr:row>
      <xdr:rowOff>123825</xdr:rowOff>
    </xdr:from>
    <xdr:to>
      <xdr:col>2</xdr:col>
      <xdr:colOff>5474969</xdr:colOff>
      <xdr:row>5</xdr:row>
      <xdr:rowOff>20864</xdr:rowOff>
    </xdr:to>
    <xdr:pic>
      <xdr:nvPicPr>
        <xdr:cNvPr id="2" name="Picture 1">
          <a:extLst>
            <a:ext uri="{FF2B5EF4-FFF2-40B4-BE49-F238E27FC236}">
              <a16:creationId xmlns:a16="http://schemas.microsoft.com/office/drawing/2014/main" id="{AB1CDE7F-9AA1-434B-B03A-03ACCAB1B6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29574" y="723900"/>
          <a:ext cx="2017395" cy="1149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3BFF89-754B-4A5E-ADD8-A43E62167CF5}" name="Table10" displayName="Table10" ref="B28:C39" totalsRowShown="0">
  <tableColumns count="2">
    <tableColumn id="1" xr3:uid="{7DFDA5BF-ACD7-4864-910C-A1D232A27A1A}" name="Tab name" dataDxfId="1" dataCellStyle="Normal 2 2"/>
    <tableColumn id="2" xr3:uid="{FA6E1DE2-0188-4412-8BF6-9578219A8A08}" name="Description" dataDxfId="0" dataCellStyle="Normal 2 2"/>
  </tableColumns>
  <tableStyleInfo name="TableStyleMedium9 2" showFirstColumn="0" showLastColumn="0" showRowStripes="1" showColumnStripes="0"/>
</table>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J127"/>
  <sheetViews>
    <sheetView topLeftCell="A4" zoomScaleNormal="100" workbookViewId="0">
      <selection activeCell="C8" sqref="C8"/>
    </sheetView>
  </sheetViews>
  <sheetFormatPr defaultColWidth="0" defaultRowHeight="13.5" customHeight="1" zeroHeight="1"/>
  <cols>
    <col min="1" max="1" width="7.5703125" style="22" customWidth="1"/>
    <col min="2" max="2" width="57.28515625" style="22" bestFit="1" customWidth="1"/>
    <col min="3" max="3" width="82.140625" style="37" customWidth="1"/>
    <col min="4" max="4" width="8" style="22" customWidth="1"/>
    <col min="5" max="10" width="0" style="22" hidden="1" customWidth="1"/>
    <col min="11" max="16384" width="8" style="22" hidden="1"/>
  </cols>
  <sheetData>
    <row r="1" spans="1:4" ht="47.65">
      <c r="A1" s="19" t="s">
        <v>0</v>
      </c>
      <c r="B1" s="19"/>
      <c r="C1" s="20"/>
      <c r="D1" s="21"/>
    </row>
    <row r="2" spans="1:4" ht="20.25">
      <c r="A2" s="23"/>
      <c r="B2" s="23"/>
      <c r="C2" s="24"/>
      <c r="D2" s="23"/>
    </row>
    <row r="3" spans="1:4" s="28" customFormat="1" ht="35.65">
      <c r="A3" s="25"/>
      <c r="B3" s="26" t="s">
        <v>1</v>
      </c>
      <c r="C3" s="27"/>
      <c r="D3" s="25"/>
    </row>
    <row r="4" spans="1:4" ht="20.25">
      <c r="A4" s="23"/>
      <c r="B4" s="23"/>
      <c r="C4" s="24"/>
      <c r="D4" s="23"/>
    </row>
    <row r="5" spans="1:4" ht="20.25">
      <c r="A5" s="23"/>
      <c r="B5" s="23" t="s">
        <v>2</v>
      </c>
      <c r="C5" s="29">
        <v>2</v>
      </c>
      <c r="D5" s="23"/>
    </row>
    <row r="6" spans="1:4" ht="20.25">
      <c r="A6" s="23"/>
      <c r="B6" s="23" t="s">
        <v>3</v>
      </c>
      <c r="C6" s="30" t="s">
        <v>4</v>
      </c>
      <c r="D6" s="23"/>
    </row>
    <row r="7" spans="1:4" ht="20.25">
      <c r="A7" s="23"/>
      <c r="B7" s="23" t="s">
        <v>5</v>
      </c>
      <c r="C7" s="31">
        <v>46266</v>
      </c>
      <c r="D7" s="23"/>
    </row>
    <row r="8" spans="1:4" ht="20.25">
      <c r="A8" s="23"/>
      <c r="B8" s="23"/>
      <c r="C8" s="24"/>
      <c r="D8" s="23"/>
    </row>
    <row r="9" spans="1:4" ht="20.25">
      <c r="A9" s="23"/>
      <c r="B9" s="23" t="s">
        <v>6</v>
      </c>
      <c r="C9" s="32" t="s">
        <v>7</v>
      </c>
      <c r="D9" s="23"/>
    </row>
    <row r="10" spans="1:4" ht="20.25">
      <c r="A10" s="23"/>
      <c r="B10" s="23"/>
      <c r="C10" s="24"/>
      <c r="D10" s="23"/>
    </row>
    <row r="11" spans="1:4" ht="20.25">
      <c r="A11" s="23"/>
      <c r="B11" s="23"/>
      <c r="C11" s="33"/>
      <c r="D11" s="23"/>
    </row>
    <row r="12" spans="1:4" ht="20.25">
      <c r="A12" s="23"/>
      <c r="B12" s="23"/>
      <c r="C12" s="33"/>
      <c r="D12" s="23"/>
    </row>
    <row r="13" spans="1:4" ht="20.25">
      <c r="A13" s="23"/>
      <c r="B13" s="23"/>
      <c r="C13" s="33"/>
      <c r="D13" s="23"/>
    </row>
    <row r="14" spans="1:4" ht="20.25">
      <c r="A14" s="23"/>
      <c r="B14" s="23"/>
      <c r="C14" s="24"/>
      <c r="D14" s="23"/>
    </row>
    <row r="15" spans="1:4" ht="20.25">
      <c r="A15" s="23"/>
      <c r="B15" s="23"/>
      <c r="C15" s="24"/>
      <c r="D15" s="23"/>
    </row>
    <row r="16" spans="1:4" ht="20.25">
      <c r="A16" s="23"/>
      <c r="B16" s="23"/>
      <c r="C16" s="24"/>
      <c r="D16" s="23"/>
    </row>
    <row r="17" spans="1:4" ht="20.25">
      <c r="A17" s="23"/>
      <c r="B17" s="23"/>
      <c r="C17" s="24"/>
      <c r="D17" s="23"/>
    </row>
    <row r="18" spans="1:4" ht="20.25">
      <c r="A18" s="23"/>
      <c r="B18" s="23"/>
      <c r="C18" s="24"/>
      <c r="D18" s="23"/>
    </row>
    <row r="19" spans="1:4" ht="20.25">
      <c r="A19" s="23"/>
      <c r="B19" s="23"/>
      <c r="C19" s="24"/>
      <c r="D19" s="23"/>
    </row>
    <row r="20" spans="1:4" ht="20.25">
      <c r="A20" s="23"/>
      <c r="B20" s="23"/>
      <c r="C20" s="24"/>
      <c r="D20" s="23"/>
    </row>
    <row r="21" spans="1:4" ht="20.25">
      <c r="A21" s="23"/>
      <c r="B21" s="23"/>
      <c r="C21" s="24"/>
      <c r="D21" s="23"/>
    </row>
    <row r="22" spans="1:4" ht="20.25">
      <c r="A22" s="23"/>
      <c r="B22" s="23"/>
      <c r="C22" s="24"/>
      <c r="D22" s="23"/>
    </row>
    <row r="23" spans="1:4" ht="20.25">
      <c r="A23" s="23"/>
      <c r="B23" s="23"/>
      <c r="C23" s="24"/>
      <c r="D23" s="23"/>
    </row>
    <row r="24" spans="1:4" ht="20.25">
      <c r="A24" s="23"/>
      <c r="B24" s="23"/>
      <c r="C24" s="24"/>
      <c r="D24" s="23"/>
    </row>
    <row r="25" spans="1:4" ht="20.25">
      <c r="A25" s="23"/>
      <c r="B25" s="23"/>
      <c r="C25" s="24"/>
      <c r="D25" s="23"/>
    </row>
    <row r="26" spans="1:4" ht="22.15">
      <c r="A26" s="23"/>
      <c r="B26" s="34" t="s">
        <v>8</v>
      </c>
      <c r="C26" s="24"/>
      <c r="D26" s="23"/>
    </row>
    <row r="27" spans="1:4" ht="12" customHeight="1">
      <c r="A27" s="23"/>
      <c r="B27" s="23"/>
      <c r="C27" s="24"/>
      <c r="D27" s="23"/>
    </row>
    <row r="28" spans="1:4" ht="20.25">
      <c r="A28" s="23"/>
      <c r="B28" s="35" t="s">
        <v>9</v>
      </c>
      <c r="C28" s="36" t="s">
        <v>10</v>
      </c>
      <c r="D28" s="23"/>
    </row>
    <row r="29" spans="1:4" ht="20.25">
      <c r="A29" s="23"/>
      <c r="B29" s="22" t="s">
        <v>11</v>
      </c>
      <c r="C29" s="61" t="s">
        <v>12</v>
      </c>
      <c r="D29" s="23"/>
    </row>
    <row r="30" spans="1:4" ht="20.25">
      <c r="A30" s="23"/>
      <c r="B30" s="22" t="s">
        <v>13</v>
      </c>
      <c r="C30" s="61" t="s">
        <v>14</v>
      </c>
      <c r="D30" s="23"/>
    </row>
    <row r="31" spans="1:4" ht="20.25">
      <c r="A31" s="23"/>
      <c r="B31" s="22" t="s">
        <v>15</v>
      </c>
      <c r="C31" s="61" t="s">
        <v>16</v>
      </c>
      <c r="D31" s="23"/>
    </row>
    <row r="32" spans="1:4" ht="20.25">
      <c r="A32" s="23"/>
      <c r="B32" s="22" t="s">
        <v>17</v>
      </c>
      <c r="C32" s="61" t="s">
        <v>18</v>
      </c>
      <c r="D32" s="23"/>
    </row>
    <row r="33" spans="1:4" ht="20.25">
      <c r="A33" s="23"/>
      <c r="B33" s="22" t="s">
        <v>19</v>
      </c>
      <c r="C33" s="61" t="s">
        <v>20</v>
      </c>
      <c r="D33" s="23"/>
    </row>
    <row r="34" spans="1:4" ht="20.25">
      <c r="A34" s="23"/>
      <c r="B34" s="22" t="s">
        <v>21</v>
      </c>
      <c r="C34" s="61" t="s">
        <v>22</v>
      </c>
      <c r="D34" s="23"/>
    </row>
    <row r="35" spans="1:4" ht="20.25">
      <c r="A35" s="23"/>
      <c r="B35" s="22" t="s">
        <v>23</v>
      </c>
      <c r="C35" s="61" t="s">
        <v>24</v>
      </c>
      <c r="D35" s="23"/>
    </row>
    <row r="36" spans="1:4" ht="40.5">
      <c r="A36" s="23"/>
      <c r="B36" s="22" t="s">
        <v>25</v>
      </c>
      <c r="C36" s="61" t="s">
        <v>26</v>
      </c>
      <c r="D36" s="23"/>
    </row>
    <row r="37" spans="1:4" ht="20.25">
      <c r="A37" s="23"/>
      <c r="B37" s="22" t="s">
        <v>27</v>
      </c>
      <c r="C37" s="61" t="s">
        <v>28</v>
      </c>
      <c r="D37" s="23"/>
    </row>
    <row r="38" spans="1:4" ht="20.25">
      <c r="A38" s="23"/>
      <c r="B38" s="22" t="s">
        <v>29</v>
      </c>
      <c r="C38" s="61" t="s">
        <v>30</v>
      </c>
      <c r="D38" s="23"/>
    </row>
    <row r="39" spans="1:4" ht="20.25">
      <c r="A39" s="23"/>
      <c r="B39" s="22" t="s">
        <v>31</v>
      </c>
      <c r="C39" s="61" t="s">
        <v>32</v>
      </c>
      <c r="D39" s="23"/>
    </row>
    <row r="40" spans="1:4" ht="13.5" customHeight="1">
      <c r="A40" s="23"/>
      <c r="B40" s="23"/>
      <c r="C40" s="24"/>
    </row>
    <row r="41" spans="1:4" ht="13.5" customHeight="1">
      <c r="A41" s="23"/>
      <c r="B41" s="23"/>
      <c r="C41" s="24"/>
      <c r="D41" s="23"/>
    </row>
    <row r="42" spans="1:4" ht="13.5" customHeight="1">
      <c r="A42" s="23"/>
      <c r="B42" s="23"/>
      <c r="C42" s="24"/>
      <c r="D42" s="23"/>
    </row>
    <row r="43" spans="1:4" ht="13.5" customHeight="1">
      <c r="A43" s="23"/>
      <c r="B43" s="23"/>
      <c r="C43" s="24"/>
      <c r="D43" s="23"/>
    </row>
    <row r="44" spans="1:4" ht="13.5" customHeight="1">
      <c r="A44" s="23"/>
      <c r="B44" s="23"/>
      <c r="C44" s="24"/>
      <c r="D44" s="23"/>
    </row>
    <row r="45" spans="1:4" ht="13.5" customHeight="1">
      <c r="A45" s="23"/>
      <c r="B45" s="23"/>
      <c r="C45" s="24"/>
      <c r="D45" s="23"/>
    </row>
    <row r="46" spans="1:4" ht="13.5" customHeight="1">
      <c r="A46" s="23"/>
      <c r="B46" s="23"/>
      <c r="C46" s="24"/>
      <c r="D46" s="23"/>
    </row>
    <row r="47" spans="1:4" ht="13.5" customHeight="1">
      <c r="A47" s="23"/>
      <c r="B47" s="23"/>
      <c r="C47" s="24"/>
      <c r="D47" s="23"/>
    </row>
    <row r="48" spans="1:4" ht="13.5" customHeight="1">
      <c r="A48" s="23"/>
      <c r="B48" s="23"/>
      <c r="C48" s="24"/>
      <c r="D48" s="23"/>
    </row>
    <row r="49" spans="1:4" ht="13.5" customHeight="1">
      <c r="A49" s="23"/>
      <c r="B49" s="23"/>
      <c r="C49" s="24"/>
      <c r="D49" s="23"/>
    </row>
    <row r="50" spans="1:4" ht="13.5" customHeight="1">
      <c r="A50" s="23"/>
      <c r="B50" s="23"/>
      <c r="C50" s="24"/>
      <c r="D50" s="23"/>
    </row>
    <row r="51" spans="1:4" ht="13.5" customHeight="1">
      <c r="A51" s="23"/>
      <c r="B51" s="23"/>
      <c r="C51" s="24"/>
      <c r="D51" s="23"/>
    </row>
    <row r="52" spans="1:4" ht="13.5" customHeight="1">
      <c r="A52" s="23"/>
      <c r="B52" s="23"/>
      <c r="C52" s="24"/>
      <c r="D52" s="23"/>
    </row>
    <row r="53" spans="1:4" ht="13.5" customHeight="1">
      <c r="A53" s="23"/>
      <c r="B53" s="23"/>
      <c r="C53" s="24"/>
      <c r="D53" s="23"/>
    </row>
    <row r="54" spans="1:4" ht="13.5" customHeight="1">
      <c r="A54" s="23"/>
      <c r="B54" s="23"/>
      <c r="C54" s="24"/>
      <c r="D54" s="23"/>
    </row>
    <row r="55" spans="1:4" ht="13.5" customHeight="1">
      <c r="A55" s="23"/>
      <c r="B55" s="23"/>
      <c r="C55" s="24"/>
      <c r="D55" s="23"/>
    </row>
    <row r="56" spans="1:4" ht="13.5" customHeight="1">
      <c r="A56" s="23"/>
      <c r="B56" s="23"/>
      <c r="C56" s="24"/>
      <c r="D56" s="23"/>
    </row>
    <row r="57" spans="1:4" ht="13.5" customHeight="1">
      <c r="A57" s="23"/>
      <c r="B57" s="23"/>
      <c r="C57" s="24"/>
      <c r="D57" s="23"/>
    </row>
    <row r="58" spans="1:4" ht="13.5" customHeight="1">
      <c r="A58" s="23"/>
      <c r="B58" s="23"/>
      <c r="C58" s="24"/>
      <c r="D58" s="23"/>
    </row>
    <row r="59" spans="1:4" ht="13.5" customHeight="1">
      <c r="A59" s="23"/>
      <c r="B59" s="23"/>
      <c r="C59" s="24"/>
      <c r="D59" s="23"/>
    </row>
    <row r="60" spans="1:4" ht="13.5" customHeight="1">
      <c r="A60" s="23"/>
      <c r="B60" s="23"/>
      <c r="C60" s="24"/>
      <c r="D60" s="23"/>
    </row>
    <row r="61" spans="1:4" ht="13.5" customHeight="1">
      <c r="A61" s="23"/>
      <c r="B61" s="23"/>
      <c r="C61" s="24"/>
      <c r="D61" s="23"/>
    </row>
    <row r="62" spans="1:4" ht="13.5" customHeight="1">
      <c r="A62" s="23"/>
      <c r="B62" s="23"/>
      <c r="C62" s="24"/>
      <c r="D62" s="23"/>
    </row>
    <row r="63" spans="1:4" ht="13.5" customHeight="1">
      <c r="A63" s="23"/>
      <c r="B63" s="23"/>
      <c r="C63" s="24"/>
      <c r="D63" s="23"/>
    </row>
    <row r="64" spans="1:4" ht="13.5" customHeight="1">
      <c r="A64" s="23"/>
      <c r="B64" s="23"/>
      <c r="C64" s="24"/>
      <c r="D64" s="23"/>
    </row>
    <row r="65" spans="1:4" ht="13.5" customHeight="1">
      <c r="A65" s="23"/>
      <c r="B65" s="23"/>
      <c r="C65" s="24"/>
      <c r="D65" s="23"/>
    </row>
    <row r="66" spans="1:4" ht="13.5" customHeight="1">
      <c r="A66" s="23"/>
      <c r="B66" s="23"/>
      <c r="C66" s="24"/>
      <c r="D66" s="23"/>
    </row>
    <row r="67" spans="1:4" ht="13.5" customHeight="1">
      <c r="A67" s="23"/>
      <c r="B67" s="23"/>
      <c r="C67" s="24"/>
      <c r="D67" s="23"/>
    </row>
    <row r="68" spans="1:4" ht="13.5" customHeight="1">
      <c r="A68" s="23"/>
      <c r="B68" s="23"/>
      <c r="C68" s="24"/>
      <c r="D68" s="23"/>
    </row>
    <row r="69" spans="1:4" ht="13.5" customHeight="1">
      <c r="A69" s="23"/>
      <c r="B69" s="23"/>
      <c r="C69" s="24"/>
      <c r="D69" s="23"/>
    </row>
    <row r="70" spans="1:4" ht="13.5" customHeight="1">
      <c r="A70" s="23"/>
      <c r="B70" s="23"/>
      <c r="C70" s="24"/>
      <c r="D70" s="23"/>
    </row>
    <row r="71" spans="1:4" ht="13.5" customHeight="1">
      <c r="A71" s="23"/>
      <c r="B71" s="23"/>
      <c r="C71" s="24"/>
      <c r="D71" s="23"/>
    </row>
    <row r="72" spans="1:4" ht="13.5" customHeight="1">
      <c r="A72" s="23"/>
      <c r="B72" s="23"/>
      <c r="C72" s="24"/>
      <c r="D72" s="23"/>
    </row>
    <row r="73" spans="1:4" ht="13.5" customHeight="1">
      <c r="A73" s="23"/>
      <c r="B73" s="23"/>
      <c r="C73" s="24"/>
      <c r="D73" s="23"/>
    </row>
    <row r="74" spans="1:4" ht="13.5" customHeight="1">
      <c r="A74" s="23"/>
      <c r="B74" s="23"/>
      <c r="C74" s="24"/>
      <c r="D74" s="23"/>
    </row>
    <row r="75" spans="1:4" ht="13.5" customHeight="1">
      <c r="A75" s="23"/>
      <c r="B75" s="23"/>
      <c r="C75" s="24"/>
      <c r="D75" s="23"/>
    </row>
    <row r="76" spans="1:4" ht="13.5" customHeight="1">
      <c r="A76" s="23"/>
      <c r="B76" s="23"/>
      <c r="C76" s="24"/>
      <c r="D76" s="23"/>
    </row>
    <row r="77" spans="1:4" ht="13.5" customHeight="1">
      <c r="A77" s="23"/>
      <c r="B77" s="23"/>
      <c r="C77" s="24"/>
      <c r="D77" s="23"/>
    </row>
    <row r="78" spans="1:4" ht="13.5" customHeight="1">
      <c r="A78" s="23"/>
      <c r="B78" s="23"/>
      <c r="C78" s="24"/>
      <c r="D78" s="23"/>
    </row>
    <row r="79" spans="1:4" ht="13.5" customHeight="1">
      <c r="A79" s="23"/>
      <c r="B79" s="23"/>
      <c r="C79" s="24"/>
      <c r="D79" s="23"/>
    </row>
    <row r="80" spans="1:4" ht="13.5" customHeight="1">
      <c r="A80" s="23"/>
      <c r="B80" s="23"/>
      <c r="C80" s="24"/>
      <c r="D80" s="23"/>
    </row>
    <row r="81" spans="1:4" ht="13.5" customHeight="1">
      <c r="A81" s="23"/>
      <c r="B81" s="23"/>
      <c r="C81" s="24"/>
      <c r="D81" s="23"/>
    </row>
    <row r="82" spans="1:4" ht="13.5" customHeight="1">
      <c r="A82" s="23"/>
      <c r="B82" s="23"/>
      <c r="C82" s="24"/>
      <c r="D82" s="23"/>
    </row>
    <row r="83" spans="1:4" ht="13.5" customHeight="1">
      <c r="A83" s="23"/>
      <c r="B83" s="23"/>
      <c r="C83" s="24"/>
      <c r="D83" s="23"/>
    </row>
    <row r="84" spans="1:4" ht="13.5" customHeight="1">
      <c r="A84" s="23"/>
      <c r="B84" s="23"/>
      <c r="C84" s="24"/>
      <c r="D84" s="23"/>
    </row>
    <row r="85" spans="1:4" ht="13.5" customHeight="1">
      <c r="A85" s="23"/>
      <c r="B85" s="23"/>
      <c r="C85" s="24"/>
      <c r="D85" s="23"/>
    </row>
    <row r="86" spans="1:4" ht="13.5" customHeight="1">
      <c r="A86" s="23"/>
      <c r="B86" s="23"/>
      <c r="C86" s="24"/>
      <c r="D86" s="23"/>
    </row>
    <row r="87" spans="1:4" ht="13.5" customHeight="1">
      <c r="A87" s="23"/>
      <c r="B87" s="23"/>
      <c r="C87" s="24"/>
      <c r="D87" s="23"/>
    </row>
    <row r="88" spans="1:4" ht="13.5" customHeight="1">
      <c r="A88" s="23"/>
      <c r="B88" s="23"/>
      <c r="C88" s="24"/>
      <c r="D88" s="23"/>
    </row>
    <row r="89" spans="1:4" ht="13.5" customHeight="1"/>
    <row r="90" spans="1:4" ht="13.5" customHeight="1"/>
    <row r="91" spans="1:4" ht="13.5" customHeight="1">
      <c r="C91" s="22"/>
    </row>
    <row r="92" spans="1:4" ht="13.5" customHeight="1">
      <c r="C92" s="22"/>
    </row>
    <row r="93" spans="1:4" ht="13.5" customHeight="1">
      <c r="C93" s="22"/>
    </row>
    <row r="94" spans="1:4" ht="13.5" customHeight="1">
      <c r="C94" s="22"/>
    </row>
    <row r="95" spans="1:4" ht="13.5" customHeight="1"/>
    <row r="96" spans="1:4"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sheetData>
  <hyperlinks>
    <hyperlink ref="C9" r:id="rId1" xr:uid="{87AA06B0-A830-411C-B3BA-8898DCC40129}"/>
  </hyperlinks>
  <pageMargins left="0.7" right="0.7" top="0.75" bottom="0.75" header="0.3" footer="0.3"/>
  <pageSetup paperSize="9"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6098B-3BD4-4F99-8295-9498625AEEFC}">
  <dimension ref="A1:J2"/>
  <sheetViews>
    <sheetView tabSelected="1" workbookViewId="0">
      <selection activeCell="C2" sqref="C2"/>
    </sheetView>
  </sheetViews>
  <sheetFormatPr defaultRowHeight="12.75"/>
  <cols>
    <col min="2" max="2" width="10.42578125" bestFit="1" customWidth="1"/>
    <col min="3" max="3" width="19.28515625" customWidth="1"/>
    <col min="4" max="4" width="21.7109375" customWidth="1"/>
    <col min="5" max="5" width="66.140625" customWidth="1"/>
    <col min="9" max="9" width="15.7109375" customWidth="1"/>
    <col min="10" max="10" width="10.42578125" bestFit="1" customWidth="1"/>
  </cols>
  <sheetData>
    <row r="1" spans="1:10" ht="57">
      <c r="A1" s="65" t="s">
        <v>33</v>
      </c>
      <c r="B1" s="65" t="s">
        <v>34</v>
      </c>
      <c r="C1" s="65" t="s">
        <v>35</v>
      </c>
      <c r="D1" s="65" t="s">
        <v>36</v>
      </c>
      <c r="E1" s="65" t="s">
        <v>37</v>
      </c>
      <c r="F1" s="69" t="s">
        <v>38</v>
      </c>
      <c r="G1" s="69" t="s">
        <v>39</v>
      </c>
      <c r="H1" s="69" t="s">
        <v>40</v>
      </c>
      <c r="I1" s="69" t="s">
        <v>41</v>
      </c>
      <c r="J1" s="69" t="s">
        <v>42</v>
      </c>
    </row>
    <row r="2" spans="1:10" ht="38.25">
      <c r="A2" s="66">
        <v>1</v>
      </c>
      <c r="B2" s="67">
        <v>46266</v>
      </c>
      <c r="C2" s="66" t="s">
        <v>43</v>
      </c>
      <c r="D2" s="68" t="s">
        <v>44</v>
      </c>
      <c r="E2" s="68" t="s">
        <v>45</v>
      </c>
      <c r="F2" s="68"/>
      <c r="G2" s="68" t="s">
        <v>46</v>
      </c>
      <c r="H2" s="68" t="s">
        <v>47</v>
      </c>
      <c r="I2" s="68" t="s">
        <v>48</v>
      </c>
      <c r="J2" s="67">
        <v>46266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8902F-8CE1-47F5-B7F6-4ED5AC7EC4C5}">
  <sheetPr>
    <tabColor theme="3"/>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687F-26B4-4FB8-AABA-7846E334A66A}">
  <dimension ref="A1:P35"/>
  <sheetViews>
    <sheetView showGridLines="0" topLeftCell="A8" zoomScale="80" zoomScaleNormal="80" workbookViewId="0">
      <selection activeCell="C13" sqref="C13:O13"/>
    </sheetView>
  </sheetViews>
  <sheetFormatPr defaultRowHeight="12.75"/>
  <cols>
    <col min="1" max="1" width="4.42578125" customWidth="1"/>
    <col min="2" max="2" width="28.42578125" customWidth="1"/>
    <col min="3" max="3" width="16.28515625" customWidth="1"/>
    <col min="4" max="15" width="12.7109375" customWidth="1"/>
  </cols>
  <sheetData>
    <row r="1" spans="1:16" s="10" customFormat="1" ht="30.75" customHeight="1">
      <c r="A1" s="38" t="str">
        <f>CONCATENATE(C4," - ", C5)</f>
        <v>SVE - Treatment for chemical removal</v>
      </c>
    </row>
    <row r="4" spans="1:16" ht="13.15">
      <c r="B4" s="5" t="s">
        <v>49</v>
      </c>
      <c r="C4" s="9" t="s">
        <v>50</v>
      </c>
      <c r="D4" s="8"/>
    </row>
    <row r="5" spans="1:16" ht="48.75" customHeight="1">
      <c r="B5" s="5" t="s">
        <v>51</v>
      </c>
      <c r="C5" s="9" t="s">
        <v>52</v>
      </c>
      <c r="D5" s="8"/>
    </row>
    <row r="6" spans="1:16" ht="13.15">
      <c r="B6" s="5" t="s">
        <v>53</v>
      </c>
      <c r="C6" s="9" t="s">
        <v>54</v>
      </c>
    </row>
    <row r="7" spans="1:16">
      <c r="B7" s="6"/>
    </row>
    <row r="8" spans="1:16" ht="13.15">
      <c r="B8" s="39" t="s">
        <v>55</v>
      </c>
      <c r="C8" s="70" t="s">
        <v>56</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26.25">
      <c r="B10" s="39" t="s">
        <v>57</v>
      </c>
      <c r="C10" s="51"/>
      <c r="D10" s="41"/>
      <c r="E10" s="41"/>
      <c r="F10" s="41"/>
      <c r="G10" s="41"/>
      <c r="H10" s="41"/>
      <c r="I10" s="41"/>
      <c r="J10" s="41"/>
      <c r="K10" s="41"/>
      <c r="L10" s="41"/>
      <c r="M10" s="41"/>
      <c r="N10" s="41"/>
      <c r="O10" s="41"/>
    </row>
    <row r="11" spans="1:16" ht="30" customHeight="1">
      <c r="B11" s="5" t="s">
        <v>58</v>
      </c>
      <c r="C11" s="76" t="s">
        <v>59</v>
      </c>
      <c r="D11" s="77"/>
      <c r="E11" s="77"/>
      <c r="F11" s="77"/>
      <c r="G11" s="77"/>
      <c r="H11" s="77"/>
      <c r="I11" s="77"/>
      <c r="J11" s="77"/>
      <c r="K11" s="77"/>
      <c r="L11" s="77"/>
      <c r="M11" s="77"/>
      <c r="N11" s="77"/>
      <c r="O11" s="78"/>
    </row>
    <row r="12" spans="1:16" ht="13.15">
      <c r="B12" s="47" t="s">
        <v>60</v>
      </c>
      <c r="C12" s="79" t="s">
        <v>61</v>
      </c>
      <c r="D12" s="79"/>
      <c r="E12" s="79"/>
      <c r="F12" s="79"/>
      <c r="G12" s="79"/>
      <c r="H12" s="79"/>
      <c r="I12" s="79"/>
      <c r="J12" s="79"/>
      <c r="K12" s="79"/>
      <c r="L12" s="79"/>
      <c r="M12" s="79"/>
      <c r="N12" s="79"/>
      <c r="O12" s="79"/>
    </row>
    <row r="13" spans="1:16" ht="44.45" customHeight="1">
      <c r="B13" s="49" t="s">
        <v>62</v>
      </c>
      <c r="C13" s="82" t="s">
        <v>63</v>
      </c>
      <c r="D13" s="83"/>
      <c r="E13" s="83"/>
      <c r="F13" s="83"/>
      <c r="G13" s="83"/>
      <c r="H13" s="83"/>
      <c r="I13" s="83"/>
      <c r="J13" s="83"/>
      <c r="K13" s="83"/>
      <c r="L13" s="83"/>
      <c r="M13" s="83"/>
      <c r="N13" s="83"/>
      <c r="O13" s="84"/>
      <c r="P13" s="8"/>
    </row>
    <row r="14" spans="1:16" ht="13.15">
      <c r="B14" s="47" t="s">
        <v>64</v>
      </c>
      <c r="C14" s="80" t="s">
        <v>61</v>
      </c>
      <c r="D14" s="80"/>
      <c r="E14" s="80"/>
      <c r="F14" s="80"/>
      <c r="G14" s="80"/>
      <c r="H14" s="80"/>
      <c r="I14" s="80"/>
      <c r="J14" s="80"/>
      <c r="K14" s="80"/>
      <c r="L14" s="80"/>
      <c r="M14" s="80"/>
      <c r="N14" s="80"/>
      <c r="O14" s="81"/>
      <c r="P14" s="8"/>
    </row>
    <row r="16" spans="1:16" ht="13.15">
      <c r="B16" s="52" t="s">
        <v>65</v>
      </c>
      <c r="C16" s="53" t="s">
        <v>66</v>
      </c>
      <c r="D16" s="53" t="s">
        <v>67</v>
      </c>
    </row>
    <row r="17" spans="2:15" ht="23.25">
      <c r="B17" s="18" t="s">
        <v>68</v>
      </c>
      <c r="C17" s="3" t="s">
        <v>69</v>
      </c>
      <c r="D17" s="17">
        <v>12.237891125946646</v>
      </c>
    </row>
    <row r="18" spans="2:15" ht="34.9">
      <c r="B18" s="18" t="s">
        <v>70</v>
      </c>
      <c r="C18" s="3" t="s">
        <v>71</v>
      </c>
      <c r="D18" s="17">
        <v>61.977918043780193</v>
      </c>
    </row>
    <row r="19" spans="2:15">
      <c r="B19" s="3"/>
      <c r="C19" s="3"/>
      <c r="D19" s="3"/>
    </row>
    <row r="21" spans="2:15" ht="26.25">
      <c r="B21" s="7" t="s">
        <v>72</v>
      </c>
      <c r="C21" s="1" t="s">
        <v>66</v>
      </c>
      <c r="D21" s="1" t="s">
        <v>73</v>
      </c>
      <c r="E21" s="1" t="s">
        <v>74</v>
      </c>
    </row>
    <row r="22" spans="2:15">
      <c r="B22" s="4" t="s">
        <v>75</v>
      </c>
      <c r="C22" s="3" t="s">
        <v>76</v>
      </c>
      <c r="D22" s="3" t="s">
        <v>76</v>
      </c>
      <c r="E22" s="3" t="s">
        <v>76</v>
      </c>
    </row>
    <row r="23" spans="2:15">
      <c r="B23" s="4" t="s">
        <v>77</v>
      </c>
      <c r="C23" s="3" t="s">
        <v>76</v>
      </c>
      <c r="D23" s="3" t="s">
        <v>76</v>
      </c>
      <c r="E23" s="3" t="s">
        <v>76</v>
      </c>
    </row>
    <row r="24" spans="2:15">
      <c r="B24" s="4" t="s">
        <v>78</v>
      </c>
      <c r="C24" s="3" t="s">
        <v>76</v>
      </c>
      <c r="D24" s="3" t="s">
        <v>76</v>
      </c>
      <c r="E24" s="3" t="s">
        <v>76</v>
      </c>
    </row>
    <row r="26" spans="2:15" ht="13.15">
      <c r="B26" s="7" t="s">
        <v>79</v>
      </c>
      <c r="C26" s="2" t="s">
        <v>66</v>
      </c>
      <c r="D26" s="2" t="s">
        <v>80</v>
      </c>
      <c r="E26" s="2" t="s">
        <v>81</v>
      </c>
      <c r="F26" s="2" t="s">
        <v>82</v>
      </c>
      <c r="G26" s="2" t="s">
        <v>83</v>
      </c>
      <c r="H26" s="2" t="s">
        <v>84</v>
      </c>
      <c r="I26" s="2" t="s">
        <v>85</v>
      </c>
      <c r="J26" s="2" t="s">
        <v>86</v>
      </c>
      <c r="K26" s="2" t="s">
        <v>87</v>
      </c>
      <c r="L26" s="2" t="s">
        <v>88</v>
      </c>
      <c r="M26" s="2" t="s">
        <v>89</v>
      </c>
      <c r="N26" s="2" t="s">
        <v>90</v>
      </c>
      <c r="O26" s="2" t="s">
        <v>91</v>
      </c>
    </row>
    <row r="27" spans="2:15">
      <c r="B27" s="3" t="s">
        <v>92</v>
      </c>
      <c r="C27" s="3" t="s">
        <v>93</v>
      </c>
      <c r="D27" s="3"/>
      <c r="E27" s="3"/>
      <c r="F27" s="3"/>
      <c r="G27" s="3"/>
      <c r="H27" s="3"/>
      <c r="I27" s="3"/>
      <c r="J27" s="3">
        <v>3</v>
      </c>
      <c r="K27" s="3"/>
      <c r="L27" s="3"/>
      <c r="M27" s="3"/>
      <c r="N27" s="3"/>
      <c r="O27" s="3"/>
    </row>
    <row r="28" spans="2:15">
      <c r="B28" s="3" t="s">
        <v>94</v>
      </c>
      <c r="C28" s="3" t="s">
        <v>93</v>
      </c>
      <c r="D28" s="3"/>
      <c r="E28" s="3"/>
      <c r="F28" s="3"/>
      <c r="G28" s="3"/>
      <c r="H28" s="3"/>
      <c r="I28" s="3"/>
      <c r="J28" s="3">
        <f>592367</f>
        <v>592367</v>
      </c>
      <c r="K28" s="3"/>
      <c r="L28" s="3"/>
      <c r="M28" s="3"/>
      <c r="N28" s="3"/>
      <c r="O28" s="3"/>
    </row>
    <row r="30" spans="2:15" ht="13.15">
      <c r="B30" s="73" t="s">
        <v>95</v>
      </c>
      <c r="C30" s="74"/>
      <c r="D30" s="75"/>
    </row>
    <row r="31" spans="2:15" ht="39.4">
      <c r="B31" s="4"/>
      <c r="C31" s="1" t="s">
        <v>96</v>
      </c>
      <c r="D31" s="1" t="s">
        <v>97</v>
      </c>
    </row>
    <row r="32" spans="2:15" ht="21" customHeight="1">
      <c r="B32" s="4">
        <v>1</v>
      </c>
      <c r="C32" s="15" t="s">
        <v>98</v>
      </c>
      <c r="D32" s="4">
        <v>15158</v>
      </c>
    </row>
    <row r="33" spans="2:4" ht="21" customHeight="1">
      <c r="B33" s="4">
        <v>2</v>
      </c>
      <c r="C33" s="15" t="s">
        <v>99</v>
      </c>
      <c r="D33" s="4">
        <v>62916</v>
      </c>
    </row>
    <row r="34" spans="2:4" ht="21" customHeight="1">
      <c r="B34" s="4">
        <v>3</v>
      </c>
      <c r="C34" s="15" t="s">
        <v>100</v>
      </c>
      <c r="D34" s="4">
        <v>514293</v>
      </c>
    </row>
    <row r="35" spans="2:4" ht="21" customHeight="1">
      <c r="D35" s="4">
        <v>592367</v>
      </c>
    </row>
  </sheetData>
  <mergeCells count="6">
    <mergeCell ref="C8:O8"/>
    <mergeCell ref="B30:D30"/>
    <mergeCell ref="C11:O11"/>
    <mergeCell ref="C12:O12"/>
    <mergeCell ref="C14:O14"/>
    <mergeCell ref="C13:O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C2D92-ACB3-42CA-B1B3-5FB3C2A0F7EB}">
  <dimension ref="A1:P39"/>
  <sheetViews>
    <sheetView showGridLines="0" zoomScale="115" zoomScaleNormal="115" workbookViewId="0">
      <selection activeCell="L31" sqref="L31"/>
    </sheetView>
  </sheetViews>
  <sheetFormatPr defaultRowHeight="12.75"/>
  <cols>
    <col min="1" max="1" width="4.42578125" customWidth="1"/>
    <col min="2" max="2" width="28.42578125" customWidth="1"/>
    <col min="3" max="15" width="12.7109375" customWidth="1"/>
  </cols>
  <sheetData>
    <row r="1" spans="1:16" s="10" customFormat="1" ht="30.75" customHeight="1">
      <c r="A1" s="38" t="str">
        <f>CONCATENATE(C4," - ", C5)</f>
        <v>TMS - Treatment for chemical removal</v>
      </c>
    </row>
    <row r="3" spans="1:16" ht="13.15">
      <c r="B3" s="14"/>
    </row>
    <row r="4" spans="1:16" ht="13.15">
      <c r="B4" s="5" t="s">
        <v>49</v>
      </c>
      <c r="C4" s="9" t="s">
        <v>101</v>
      </c>
      <c r="D4" s="8"/>
    </row>
    <row r="5" spans="1:16" ht="42.75" customHeight="1">
      <c r="B5" s="5" t="s">
        <v>51</v>
      </c>
      <c r="C5" s="9" t="s">
        <v>52</v>
      </c>
      <c r="D5" s="8"/>
    </row>
    <row r="6" spans="1:16" ht="13.15">
      <c r="B6" s="5" t="s">
        <v>53</v>
      </c>
      <c r="C6" s="9" t="s">
        <v>54</v>
      </c>
    </row>
    <row r="7" spans="1:16">
      <c r="B7" s="6"/>
    </row>
    <row r="8" spans="1:16" ht="13.15">
      <c r="B8" s="39" t="s">
        <v>55</v>
      </c>
      <c r="C8" s="70" t="s">
        <v>56</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26.25">
      <c r="B10" s="39" t="s">
        <v>57</v>
      </c>
      <c r="C10" s="51"/>
      <c r="D10" s="41"/>
      <c r="E10" s="41"/>
      <c r="F10" s="41"/>
      <c r="G10" s="41"/>
      <c r="H10" s="41"/>
      <c r="I10" s="41"/>
      <c r="J10" s="41"/>
      <c r="K10" s="41"/>
      <c r="L10" s="41"/>
      <c r="M10" s="41"/>
      <c r="N10" s="41"/>
      <c r="O10" s="41"/>
    </row>
    <row r="11" spans="1:16" ht="30.75" customHeight="1">
      <c r="B11" s="5" t="s">
        <v>58</v>
      </c>
      <c r="C11" s="85" t="s">
        <v>102</v>
      </c>
      <c r="D11" s="80"/>
      <c r="E11" s="80"/>
      <c r="F11" s="80"/>
      <c r="G11" s="80"/>
      <c r="H11" s="80"/>
      <c r="I11" s="80"/>
      <c r="J11" s="80"/>
      <c r="K11" s="80"/>
      <c r="L11" s="80"/>
      <c r="M11" s="80"/>
      <c r="N11" s="80"/>
      <c r="O11" s="81"/>
    </row>
    <row r="12" spans="1:16" ht="13.15">
      <c r="B12" s="5" t="s">
        <v>60</v>
      </c>
      <c r="C12" s="85" t="s">
        <v>61</v>
      </c>
      <c r="D12" s="80"/>
      <c r="E12" s="80"/>
      <c r="F12" s="80"/>
      <c r="G12" s="80"/>
      <c r="H12" s="80"/>
      <c r="I12" s="80"/>
      <c r="J12" s="80"/>
      <c r="K12" s="80"/>
      <c r="L12" s="80"/>
      <c r="M12" s="80"/>
      <c r="N12" s="80"/>
      <c r="O12" s="81"/>
      <c r="P12" s="8"/>
    </row>
    <row r="13" spans="1:16" ht="51" customHeight="1">
      <c r="B13" s="5" t="s">
        <v>62</v>
      </c>
      <c r="C13" s="85" t="s">
        <v>103</v>
      </c>
      <c r="D13" s="80"/>
      <c r="E13" s="80"/>
      <c r="F13" s="80"/>
      <c r="G13" s="80"/>
      <c r="H13" s="80"/>
      <c r="I13" s="80"/>
      <c r="J13" s="80"/>
      <c r="K13" s="80"/>
      <c r="L13" s="80"/>
      <c r="M13" s="80"/>
      <c r="N13" s="80"/>
      <c r="O13" s="81"/>
      <c r="P13" s="8"/>
    </row>
    <row r="14" spans="1:16" ht="13.15">
      <c r="B14" s="47" t="s">
        <v>64</v>
      </c>
      <c r="C14" s="80" t="s">
        <v>61</v>
      </c>
      <c r="D14" s="80"/>
      <c r="E14" s="80"/>
      <c r="F14" s="80"/>
      <c r="G14" s="80"/>
      <c r="H14" s="80"/>
      <c r="I14" s="80"/>
      <c r="J14" s="80"/>
      <c r="K14" s="80"/>
      <c r="L14" s="80"/>
      <c r="M14" s="80"/>
      <c r="N14" s="80"/>
      <c r="O14" s="81"/>
      <c r="P14" s="8"/>
    </row>
    <row r="16" spans="1:16" ht="13.15">
      <c r="B16" s="52" t="s">
        <v>65</v>
      </c>
      <c r="C16" s="53" t="s">
        <v>66</v>
      </c>
      <c r="D16" s="53" t="s">
        <v>67</v>
      </c>
    </row>
    <row r="17" spans="2:15" ht="34.9">
      <c r="B17" s="18" t="s">
        <v>104</v>
      </c>
      <c r="C17" s="3" t="s">
        <v>69</v>
      </c>
      <c r="D17" s="17">
        <v>13.514864916206164</v>
      </c>
    </row>
    <row r="18" spans="2:15" ht="34.9">
      <c r="B18" s="18" t="s">
        <v>105</v>
      </c>
      <c r="C18" s="3" t="s">
        <v>71</v>
      </c>
      <c r="D18" s="17">
        <v>389.14894557266672</v>
      </c>
    </row>
    <row r="19" spans="2:15">
      <c r="B19" s="3"/>
      <c r="C19" s="3"/>
      <c r="D19" s="3"/>
    </row>
    <row r="21" spans="2:15" ht="26.25">
      <c r="B21" s="7" t="s">
        <v>72</v>
      </c>
      <c r="C21" s="1" t="s">
        <v>66</v>
      </c>
      <c r="D21" s="1" t="s">
        <v>73</v>
      </c>
    </row>
    <row r="22" spans="2:15">
      <c r="B22" s="4" t="s">
        <v>75</v>
      </c>
      <c r="C22" s="3" t="s">
        <v>76</v>
      </c>
      <c r="D22" s="3" t="s">
        <v>76</v>
      </c>
    </row>
    <row r="23" spans="2:15">
      <c r="B23" s="4" t="s">
        <v>77</v>
      </c>
      <c r="C23" s="3" t="s">
        <v>76</v>
      </c>
      <c r="D23" s="3" t="s">
        <v>76</v>
      </c>
    </row>
    <row r="24" spans="2:15">
      <c r="B24" s="4" t="s">
        <v>78</v>
      </c>
      <c r="C24" s="3" t="s">
        <v>76</v>
      </c>
      <c r="D24" s="3" t="s">
        <v>76</v>
      </c>
    </row>
    <row r="26" spans="2:15" ht="13.15">
      <c r="B26" s="7" t="s">
        <v>79</v>
      </c>
      <c r="C26" s="2" t="s">
        <v>66</v>
      </c>
      <c r="D26" s="2" t="s">
        <v>80</v>
      </c>
      <c r="E26" s="2" t="s">
        <v>81</v>
      </c>
      <c r="F26" s="2" t="s">
        <v>82</v>
      </c>
      <c r="G26" s="2" t="s">
        <v>83</v>
      </c>
      <c r="H26" s="2" t="s">
        <v>84</v>
      </c>
      <c r="I26" s="2" t="s">
        <v>85</v>
      </c>
      <c r="J26" s="2" t="s">
        <v>86</v>
      </c>
      <c r="K26" s="2" t="s">
        <v>87</v>
      </c>
      <c r="L26" s="2" t="s">
        <v>88</v>
      </c>
      <c r="M26" s="2" t="s">
        <v>89</v>
      </c>
      <c r="N26" s="2" t="s">
        <v>90</v>
      </c>
      <c r="O26" s="2" t="s">
        <v>91</v>
      </c>
    </row>
    <row r="27" spans="2:15">
      <c r="B27" s="3" t="s">
        <v>92</v>
      </c>
      <c r="C27" s="3" t="s">
        <v>93</v>
      </c>
      <c r="D27" s="3"/>
      <c r="E27" s="3"/>
      <c r="F27" s="3"/>
      <c r="G27" s="3"/>
      <c r="H27" s="3"/>
      <c r="I27" s="3"/>
      <c r="J27" s="3">
        <v>7</v>
      </c>
      <c r="K27" s="3"/>
      <c r="L27" s="3"/>
      <c r="M27" s="3"/>
      <c r="N27" s="3"/>
      <c r="O27" s="3"/>
    </row>
    <row r="28" spans="2:15">
      <c r="B28" s="3" t="s">
        <v>94</v>
      </c>
      <c r="C28" s="3" t="s">
        <v>93</v>
      </c>
      <c r="D28" s="3"/>
      <c r="E28" s="3"/>
      <c r="F28" s="3"/>
      <c r="G28" s="3"/>
      <c r="H28" s="3"/>
      <c r="I28" s="3"/>
      <c r="J28" s="3">
        <v>243105</v>
      </c>
      <c r="K28" s="3"/>
      <c r="L28" s="3"/>
      <c r="M28" s="3"/>
      <c r="N28" s="3"/>
      <c r="O28" s="3"/>
    </row>
    <row r="30" spans="2:15" ht="13.15">
      <c r="B30" s="73" t="s">
        <v>106</v>
      </c>
      <c r="C30" s="74"/>
      <c r="D30" s="75"/>
      <c r="E30" s="73" t="s">
        <v>107</v>
      </c>
      <c r="F30" s="74"/>
      <c r="G30" s="75"/>
    </row>
    <row r="31" spans="2:15" ht="39.4">
      <c r="B31" s="4"/>
      <c r="C31" s="1" t="s">
        <v>96</v>
      </c>
      <c r="D31" s="1" t="s">
        <v>97</v>
      </c>
      <c r="E31" s="1" t="s">
        <v>108</v>
      </c>
      <c r="F31" s="1" t="s">
        <v>109</v>
      </c>
      <c r="G31" s="1" t="s">
        <v>110</v>
      </c>
    </row>
    <row r="32" spans="2:15" ht="30.75" customHeight="1">
      <c r="B32" s="4">
        <v>1</v>
      </c>
      <c r="C32" s="15" t="s">
        <v>111</v>
      </c>
      <c r="D32" s="3">
        <v>20136</v>
      </c>
      <c r="E32" s="62">
        <v>0.21851236780001745</v>
      </c>
      <c r="F32" s="62">
        <v>0.53273315269644261</v>
      </c>
      <c r="G32" s="62">
        <v>0.187483611572415</v>
      </c>
    </row>
    <row r="33" spans="2:7" ht="30.75" customHeight="1">
      <c r="B33" s="4">
        <v>2</v>
      </c>
      <c r="C33" s="15" t="s">
        <v>112</v>
      </c>
      <c r="D33" s="3">
        <v>80252</v>
      </c>
      <c r="E33" s="62">
        <v>0.21575775611933634</v>
      </c>
      <c r="F33" s="62">
        <v>0.43307789598988167</v>
      </c>
      <c r="G33" s="62">
        <v>0.24148128859459861</v>
      </c>
    </row>
    <row r="34" spans="2:7" ht="30.75" customHeight="1">
      <c r="B34" s="4">
        <v>3</v>
      </c>
      <c r="C34" s="15" t="s">
        <v>113</v>
      </c>
      <c r="D34" s="3">
        <v>109178</v>
      </c>
      <c r="E34" s="62">
        <v>0.19930869153147127</v>
      </c>
      <c r="F34" s="62">
        <v>0.39861738306294253</v>
      </c>
      <c r="G34" s="62">
        <v>0.29729051680883084</v>
      </c>
    </row>
    <row r="35" spans="2:7" ht="30.75" customHeight="1">
      <c r="B35" s="4">
        <v>4</v>
      </c>
      <c r="C35" s="15" t="s">
        <v>114</v>
      </c>
      <c r="D35" s="3">
        <v>8915</v>
      </c>
      <c r="E35" s="62">
        <v>0.24324502005127868</v>
      </c>
      <c r="F35" s="62">
        <v>0.58385379002037996</v>
      </c>
      <c r="G35" s="62">
        <v>0.12490960489119715</v>
      </c>
    </row>
    <row r="36" spans="2:7" ht="30.75" customHeight="1">
      <c r="B36" s="4">
        <v>5</v>
      </c>
      <c r="C36" s="15" t="s">
        <v>115</v>
      </c>
      <c r="D36" s="3">
        <v>4686</v>
      </c>
      <c r="E36" s="62">
        <v>0.21452407436834578</v>
      </c>
      <c r="F36" s="62">
        <v>0.64357222310503726</v>
      </c>
      <c r="G36" s="62">
        <v>9.5344033052598115E-2</v>
      </c>
    </row>
    <row r="37" spans="2:7" ht="30.75" customHeight="1">
      <c r="B37" s="4">
        <v>6</v>
      </c>
      <c r="C37" s="15" t="s">
        <v>116</v>
      </c>
      <c r="D37" s="3">
        <v>3872</v>
      </c>
      <c r="E37" s="62">
        <v>0.2190499630814669</v>
      </c>
      <c r="F37" s="62">
        <v>0.66207236032488315</v>
      </c>
      <c r="G37" s="62">
        <v>7.6626466486176062E-2</v>
      </c>
    </row>
    <row r="38" spans="2:7" ht="30.75" customHeight="1">
      <c r="B38" s="4">
        <v>7</v>
      </c>
      <c r="C38" s="15" t="s">
        <v>117</v>
      </c>
      <c r="D38" s="3">
        <v>16066</v>
      </c>
      <c r="E38" s="62">
        <v>0.28865979381443302</v>
      </c>
      <c r="F38" s="62">
        <v>0.49847601972209776</v>
      </c>
      <c r="G38" s="62">
        <v>0.14952935903182429</v>
      </c>
    </row>
    <row r="39" spans="2:7">
      <c r="E39" s="63" t="s">
        <v>118</v>
      </c>
    </row>
  </sheetData>
  <mergeCells count="7">
    <mergeCell ref="C8:O8"/>
    <mergeCell ref="B30:D30"/>
    <mergeCell ref="C11:O11"/>
    <mergeCell ref="C12:O12"/>
    <mergeCell ref="C14:O14"/>
    <mergeCell ref="C13:O13"/>
    <mergeCell ref="E30:G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8DFDA-A264-470B-A117-22CB76AE1823}">
  <sheetPr>
    <tabColor theme="3"/>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2D441-1B5C-46C4-80F9-0D5988B5CD1A}">
  <dimension ref="A1:P28"/>
  <sheetViews>
    <sheetView showGridLines="0" zoomScale="80" zoomScaleNormal="80" workbookViewId="0">
      <selection activeCell="G23" sqref="G23"/>
    </sheetView>
  </sheetViews>
  <sheetFormatPr defaultRowHeight="12.75"/>
  <cols>
    <col min="1" max="1" width="4.42578125" customWidth="1"/>
    <col min="2" max="2" width="28.42578125" customWidth="1"/>
    <col min="3" max="15" width="12.7109375" customWidth="1"/>
  </cols>
  <sheetData>
    <row r="1" spans="1:16" s="38" customFormat="1" ht="30.75" customHeight="1">
      <c r="A1" s="38" t="str">
        <f>CONCATENATE(C4," - ", C5)</f>
        <v>ANH - Treatment for total nitrogen removal</v>
      </c>
    </row>
    <row r="4" spans="1:16" ht="13.15">
      <c r="B4" s="5" t="s">
        <v>49</v>
      </c>
      <c r="C4" s="9" t="s">
        <v>119</v>
      </c>
      <c r="D4" s="8"/>
    </row>
    <row r="5" spans="1:16" ht="39.4">
      <c r="B5" s="5" t="s">
        <v>51</v>
      </c>
      <c r="C5" s="9" t="s">
        <v>120</v>
      </c>
      <c r="D5" s="8"/>
    </row>
    <row r="6" spans="1:16" ht="13.15">
      <c r="B6" s="5" t="s">
        <v>53</v>
      </c>
      <c r="C6" s="9" t="s">
        <v>121</v>
      </c>
    </row>
    <row r="7" spans="1:16">
      <c r="B7" s="6"/>
    </row>
    <row r="8" spans="1:16" ht="13.15">
      <c r="B8" s="39" t="s">
        <v>55</v>
      </c>
      <c r="C8" s="70" t="s">
        <v>122</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26.25">
      <c r="B10" s="39" t="s">
        <v>57</v>
      </c>
      <c r="C10" s="51"/>
      <c r="D10" s="41"/>
      <c r="E10" s="41"/>
      <c r="F10" s="41"/>
      <c r="G10" s="41"/>
      <c r="H10" s="41"/>
      <c r="I10" s="41"/>
      <c r="J10" s="41"/>
      <c r="K10" s="41"/>
      <c r="L10" s="41"/>
      <c r="M10" s="41"/>
      <c r="N10" s="41"/>
      <c r="O10" s="41"/>
    </row>
    <row r="11" spans="1:16" ht="12.75" customHeight="1">
      <c r="B11" s="5" t="s">
        <v>58</v>
      </c>
      <c r="C11" s="70" t="s">
        <v>61</v>
      </c>
      <c r="D11" s="71"/>
      <c r="E11" s="71"/>
      <c r="F11" s="71"/>
      <c r="G11" s="71"/>
      <c r="H11" s="71"/>
      <c r="I11" s="71"/>
      <c r="J11" s="71"/>
      <c r="K11" s="71"/>
      <c r="L11" s="71"/>
      <c r="M11" s="71"/>
      <c r="N11" s="71"/>
      <c r="O11" s="72"/>
    </row>
    <row r="12" spans="1:16" ht="13.15">
      <c r="B12" s="5" t="s">
        <v>60</v>
      </c>
      <c r="C12" s="70" t="s">
        <v>61</v>
      </c>
      <c r="D12" s="71"/>
      <c r="E12" s="71"/>
      <c r="F12" s="71"/>
      <c r="G12" s="71"/>
      <c r="H12" s="71"/>
      <c r="I12" s="71"/>
      <c r="J12" s="71"/>
      <c r="K12" s="71"/>
      <c r="L12" s="71"/>
      <c r="M12" s="71"/>
      <c r="N12" s="71"/>
      <c r="O12" s="72"/>
      <c r="P12" s="8"/>
    </row>
    <row r="13" spans="1:16" ht="13.15">
      <c r="B13" s="5" t="s">
        <v>62</v>
      </c>
      <c r="C13" s="70" t="s">
        <v>61</v>
      </c>
      <c r="D13" s="71"/>
      <c r="E13" s="71"/>
      <c r="F13" s="71"/>
      <c r="G13" s="71"/>
      <c r="H13" s="71"/>
      <c r="I13" s="71"/>
      <c r="J13" s="71"/>
      <c r="K13" s="71"/>
      <c r="L13" s="71"/>
      <c r="M13" s="71"/>
      <c r="N13" s="71"/>
      <c r="O13" s="72"/>
      <c r="P13" s="8"/>
    </row>
    <row r="14" spans="1:16" ht="13.15">
      <c r="B14" s="47" t="s">
        <v>64</v>
      </c>
      <c r="C14" s="71" t="s">
        <v>61</v>
      </c>
      <c r="D14" s="71"/>
      <c r="E14" s="71"/>
      <c r="F14" s="71"/>
      <c r="G14" s="71"/>
      <c r="H14" s="71"/>
      <c r="I14" s="71"/>
      <c r="J14" s="71"/>
      <c r="K14" s="71"/>
      <c r="L14" s="71"/>
      <c r="M14" s="71"/>
      <c r="N14" s="71"/>
      <c r="O14" s="72"/>
      <c r="P14" s="8"/>
    </row>
    <row r="16" spans="1:16" ht="13.15">
      <c r="B16" s="52" t="s">
        <v>65</v>
      </c>
      <c r="C16" s="53" t="s">
        <v>66</v>
      </c>
      <c r="D16" s="53" t="s">
        <v>67</v>
      </c>
    </row>
    <row r="17" spans="2:15" ht="23.25">
      <c r="B17" s="15" t="s">
        <v>123</v>
      </c>
      <c r="C17" s="3" t="s">
        <v>69</v>
      </c>
      <c r="D17" s="11">
        <v>1.744285696364112</v>
      </c>
    </row>
    <row r="18" spans="2:15" ht="34.9">
      <c r="B18" s="15" t="s">
        <v>124</v>
      </c>
      <c r="C18" s="3" t="s">
        <v>71</v>
      </c>
      <c r="D18" s="11">
        <v>66.690901034767421</v>
      </c>
    </row>
    <row r="19" spans="2:15">
      <c r="B19" s="15"/>
      <c r="C19" s="3"/>
      <c r="D19" s="3"/>
    </row>
    <row r="20" spans="2:15">
      <c r="B20" s="42"/>
    </row>
    <row r="21" spans="2:15" ht="26.25">
      <c r="B21" s="43" t="s">
        <v>72</v>
      </c>
      <c r="C21" s="1" t="s">
        <v>66</v>
      </c>
      <c r="D21" s="1" t="s">
        <v>73</v>
      </c>
    </row>
    <row r="22" spans="2:15">
      <c r="B22" s="15" t="s">
        <v>76</v>
      </c>
      <c r="C22" s="3" t="s">
        <v>76</v>
      </c>
      <c r="D22" s="3" t="s">
        <v>76</v>
      </c>
    </row>
    <row r="23" spans="2:15">
      <c r="B23" s="15" t="s">
        <v>76</v>
      </c>
      <c r="C23" s="3" t="s">
        <v>76</v>
      </c>
      <c r="D23" s="3" t="s">
        <v>76</v>
      </c>
    </row>
    <row r="24" spans="2:15">
      <c r="B24" s="15" t="s">
        <v>76</v>
      </c>
      <c r="C24" s="3" t="s">
        <v>76</v>
      </c>
      <c r="D24" s="3" t="s">
        <v>76</v>
      </c>
    </row>
    <row r="25" spans="2:15">
      <c r="B25" s="42"/>
    </row>
    <row r="26" spans="2:15" ht="13.15">
      <c r="B26" s="43" t="s">
        <v>79</v>
      </c>
      <c r="C26" s="2" t="s">
        <v>66</v>
      </c>
      <c r="D26" s="2" t="s">
        <v>80</v>
      </c>
      <c r="E26" s="2" t="s">
        <v>81</v>
      </c>
      <c r="F26" s="2" t="s">
        <v>82</v>
      </c>
      <c r="G26" s="2" t="s">
        <v>83</v>
      </c>
      <c r="H26" s="2" t="s">
        <v>84</v>
      </c>
      <c r="I26" s="2" t="s">
        <v>85</v>
      </c>
      <c r="J26" s="2" t="s">
        <v>86</v>
      </c>
      <c r="K26" s="2" t="s">
        <v>87</v>
      </c>
      <c r="L26" s="2" t="s">
        <v>88</v>
      </c>
      <c r="M26" s="2" t="s">
        <v>89</v>
      </c>
      <c r="N26" s="2" t="s">
        <v>90</v>
      </c>
      <c r="O26" s="2" t="s">
        <v>91</v>
      </c>
    </row>
    <row r="27" spans="2:15" ht="23.25">
      <c r="B27" s="15" t="s">
        <v>68</v>
      </c>
      <c r="C27" s="3" t="s">
        <v>93</v>
      </c>
      <c r="D27" s="3"/>
      <c r="E27" s="3"/>
      <c r="F27" s="3"/>
      <c r="G27" s="3"/>
      <c r="H27" s="3"/>
      <c r="I27" s="3"/>
      <c r="J27" s="3">
        <v>18</v>
      </c>
      <c r="K27" s="3"/>
      <c r="L27" s="3"/>
      <c r="M27" s="3"/>
      <c r="N27" s="3"/>
      <c r="O27" s="3"/>
    </row>
    <row r="28" spans="2:15" ht="34.9">
      <c r="B28" s="15" t="s">
        <v>70</v>
      </c>
      <c r="C28" s="3" t="s">
        <v>93</v>
      </c>
      <c r="D28" s="3"/>
      <c r="E28" s="3"/>
      <c r="F28" s="3"/>
      <c r="G28" s="3"/>
      <c r="H28" s="3"/>
      <c r="I28" s="3"/>
      <c r="J28" s="3">
        <v>470786</v>
      </c>
      <c r="K28" s="3"/>
      <c r="L28" s="3"/>
      <c r="M28" s="3"/>
      <c r="N28" s="3"/>
      <c r="O28" s="3"/>
    </row>
  </sheetData>
  <mergeCells count="5">
    <mergeCell ref="C11:O11"/>
    <mergeCell ref="C12:O12"/>
    <mergeCell ref="C14:O14"/>
    <mergeCell ref="C13:O13"/>
    <mergeCell ref="C8:O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C5309-2BCA-4C77-9E16-6BD697B7640E}">
  <dimension ref="A1:P28"/>
  <sheetViews>
    <sheetView showGridLines="0" zoomScale="80" zoomScaleNormal="80" workbookViewId="0">
      <selection activeCell="J16" sqref="J16:J18"/>
    </sheetView>
  </sheetViews>
  <sheetFormatPr defaultRowHeight="12.75"/>
  <cols>
    <col min="1" max="1" width="4.42578125" customWidth="1"/>
    <col min="2" max="2" width="28.42578125" customWidth="1"/>
    <col min="3" max="15" width="12.7109375" customWidth="1"/>
  </cols>
  <sheetData>
    <row r="1" spans="1:16" s="38" customFormat="1" ht="30.75" customHeight="1">
      <c r="A1" s="38" t="str">
        <f>CONCATENATE(C4," - ", C5)</f>
        <v>SRN - Treatment for total nitrogen removal</v>
      </c>
    </row>
    <row r="4" spans="1:16" ht="13.15">
      <c r="B4" s="5" t="s">
        <v>49</v>
      </c>
      <c r="C4" s="9" t="s">
        <v>125</v>
      </c>
      <c r="D4" s="8"/>
    </row>
    <row r="5" spans="1:16" ht="45" customHeight="1">
      <c r="B5" s="5" t="s">
        <v>51</v>
      </c>
      <c r="C5" s="9" t="s">
        <v>120</v>
      </c>
      <c r="D5" s="8"/>
    </row>
    <row r="6" spans="1:16" ht="13.15">
      <c r="B6" s="5" t="s">
        <v>53</v>
      </c>
      <c r="C6" s="9" t="s">
        <v>121</v>
      </c>
    </row>
    <row r="7" spans="1:16">
      <c r="B7" s="6"/>
    </row>
    <row r="8" spans="1:16" ht="13.15">
      <c r="B8" s="39" t="s">
        <v>55</v>
      </c>
      <c r="C8" s="70" t="s">
        <v>122</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26.25">
      <c r="B10" s="39" t="s">
        <v>57</v>
      </c>
      <c r="C10" s="51"/>
      <c r="D10" s="41"/>
      <c r="E10" s="41"/>
      <c r="F10" s="41"/>
      <c r="G10" s="41"/>
      <c r="H10" s="41"/>
      <c r="I10" s="41"/>
      <c r="J10" s="41"/>
      <c r="K10" s="41"/>
      <c r="L10" s="41"/>
      <c r="M10" s="41"/>
      <c r="N10" s="41"/>
      <c r="O10" s="41"/>
    </row>
    <row r="11" spans="1:16" ht="12.75" customHeight="1">
      <c r="B11" s="5" t="s">
        <v>58</v>
      </c>
      <c r="C11" s="70" t="s">
        <v>61</v>
      </c>
      <c r="D11" s="71"/>
      <c r="E11" s="71"/>
      <c r="F11" s="71"/>
      <c r="G11" s="71"/>
      <c r="H11" s="71"/>
      <c r="I11" s="71"/>
      <c r="J11" s="71"/>
      <c r="K11" s="71"/>
      <c r="L11" s="71"/>
      <c r="M11" s="71"/>
      <c r="N11" s="71"/>
      <c r="O11" s="72"/>
    </row>
    <row r="12" spans="1:16" ht="13.15">
      <c r="B12" s="5" t="s">
        <v>60</v>
      </c>
      <c r="C12" s="70" t="s">
        <v>61</v>
      </c>
      <c r="D12" s="71"/>
      <c r="E12" s="71"/>
      <c r="F12" s="71"/>
      <c r="G12" s="71"/>
      <c r="H12" s="71"/>
      <c r="I12" s="71"/>
      <c r="J12" s="71"/>
      <c r="K12" s="71"/>
      <c r="L12" s="71"/>
      <c r="M12" s="71"/>
      <c r="N12" s="71"/>
      <c r="O12" s="72"/>
      <c r="P12" s="8"/>
    </row>
    <row r="13" spans="1:16" ht="13.15">
      <c r="B13" s="5" t="s">
        <v>62</v>
      </c>
      <c r="C13" s="70" t="s">
        <v>61</v>
      </c>
      <c r="D13" s="71"/>
      <c r="E13" s="71"/>
      <c r="F13" s="71"/>
      <c r="G13" s="71"/>
      <c r="H13" s="71"/>
      <c r="I13" s="71"/>
      <c r="J13" s="71"/>
      <c r="K13" s="71"/>
      <c r="L13" s="71"/>
      <c r="M13" s="71"/>
      <c r="N13" s="71"/>
      <c r="O13" s="72"/>
      <c r="P13" s="8"/>
    </row>
    <row r="14" spans="1:16" ht="13.15">
      <c r="B14" s="47" t="s">
        <v>64</v>
      </c>
      <c r="C14" s="71" t="s">
        <v>61</v>
      </c>
      <c r="D14" s="71"/>
      <c r="E14" s="71"/>
      <c r="F14" s="71"/>
      <c r="G14" s="71"/>
      <c r="H14" s="71"/>
      <c r="I14" s="71"/>
      <c r="J14" s="71"/>
      <c r="K14" s="71"/>
      <c r="L14" s="71"/>
      <c r="M14" s="71"/>
      <c r="N14" s="71"/>
      <c r="O14" s="72"/>
      <c r="P14" s="8"/>
    </row>
    <row r="16" spans="1:16" ht="13.15">
      <c r="B16" s="52" t="s">
        <v>65</v>
      </c>
      <c r="C16" s="53" t="s">
        <v>66</v>
      </c>
      <c r="D16" s="53" t="s">
        <v>67</v>
      </c>
    </row>
    <row r="17" spans="2:15" ht="23.25">
      <c r="B17" s="15" t="s">
        <v>123</v>
      </c>
      <c r="C17" s="3" t="s">
        <v>69</v>
      </c>
      <c r="D17" s="11">
        <v>3.0901445708358564</v>
      </c>
    </row>
    <row r="18" spans="2:15" ht="34.9">
      <c r="B18" s="15" t="s">
        <v>124</v>
      </c>
      <c r="C18" s="3" t="s">
        <v>71</v>
      </c>
      <c r="D18" s="11">
        <v>62.824761634195269</v>
      </c>
    </row>
    <row r="19" spans="2:15">
      <c r="B19" s="15"/>
      <c r="C19" s="3"/>
      <c r="D19" s="11"/>
    </row>
    <row r="20" spans="2:15">
      <c r="B20" s="42"/>
    </row>
    <row r="21" spans="2:15" ht="26.25">
      <c r="B21" s="43" t="s">
        <v>72</v>
      </c>
      <c r="C21" s="1" t="s">
        <v>66</v>
      </c>
      <c r="D21" s="1" t="s">
        <v>73</v>
      </c>
    </row>
    <row r="22" spans="2:15">
      <c r="B22" s="15" t="s">
        <v>76</v>
      </c>
      <c r="C22" s="3" t="s">
        <v>76</v>
      </c>
      <c r="D22" s="3" t="s">
        <v>76</v>
      </c>
    </row>
    <row r="23" spans="2:15">
      <c r="B23" s="15" t="s">
        <v>76</v>
      </c>
      <c r="C23" s="3" t="s">
        <v>76</v>
      </c>
      <c r="D23" s="3" t="s">
        <v>76</v>
      </c>
    </row>
    <row r="24" spans="2:15">
      <c r="B24" s="15" t="s">
        <v>76</v>
      </c>
      <c r="C24" s="3" t="s">
        <v>76</v>
      </c>
      <c r="D24" s="3" t="s">
        <v>76</v>
      </c>
    </row>
    <row r="25" spans="2:15">
      <c r="B25" s="42"/>
    </row>
    <row r="26" spans="2:15" ht="13.15">
      <c r="B26" s="43" t="s">
        <v>79</v>
      </c>
      <c r="C26" s="2" t="s">
        <v>66</v>
      </c>
      <c r="D26" s="2" t="s">
        <v>80</v>
      </c>
      <c r="E26" s="2" t="s">
        <v>81</v>
      </c>
      <c r="F26" s="2" t="s">
        <v>82</v>
      </c>
      <c r="G26" s="2" t="s">
        <v>83</v>
      </c>
      <c r="H26" s="2" t="s">
        <v>84</v>
      </c>
      <c r="I26" s="2" t="s">
        <v>85</v>
      </c>
      <c r="J26" s="2" t="s">
        <v>86</v>
      </c>
      <c r="K26" s="2" t="s">
        <v>87</v>
      </c>
      <c r="L26" s="2" t="s">
        <v>88</v>
      </c>
      <c r="M26" s="2" t="s">
        <v>89</v>
      </c>
      <c r="N26" s="2" t="s">
        <v>90</v>
      </c>
      <c r="O26" s="2" t="s">
        <v>91</v>
      </c>
    </row>
    <row r="27" spans="2:15" ht="38.25" customHeight="1">
      <c r="B27" s="15" t="s">
        <v>68</v>
      </c>
      <c r="C27" s="3" t="s">
        <v>93</v>
      </c>
      <c r="D27" s="3"/>
      <c r="E27" s="3"/>
      <c r="F27" s="3"/>
      <c r="G27" s="3"/>
      <c r="H27" s="3"/>
      <c r="I27" s="3"/>
      <c r="J27" s="3">
        <v>37</v>
      </c>
      <c r="K27" s="3"/>
      <c r="L27" s="3"/>
      <c r="M27" s="3"/>
      <c r="N27" s="3"/>
      <c r="O27" s="3"/>
    </row>
    <row r="28" spans="2:15" ht="54" customHeight="1">
      <c r="B28" s="15" t="s">
        <v>70</v>
      </c>
      <c r="C28" s="3" t="s">
        <v>93</v>
      </c>
      <c r="D28" s="3"/>
      <c r="E28" s="3"/>
      <c r="F28" s="3"/>
      <c r="G28" s="3"/>
      <c r="H28" s="3"/>
      <c r="I28" s="3"/>
      <c r="J28" s="3">
        <v>1819909</v>
      </c>
      <c r="K28" s="3"/>
      <c r="L28" s="3"/>
      <c r="M28" s="3"/>
      <c r="N28" s="3"/>
      <c r="O28" s="3"/>
    </row>
  </sheetData>
  <mergeCells count="5">
    <mergeCell ref="C11:O11"/>
    <mergeCell ref="C12:O12"/>
    <mergeCell ref="C14:O14"/>
    <mergeCell ref="C13:O13"/>
    <mergeCell ref="C8:O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1393D-543B-4DBF-B4FA-AE8380D0A6BA}">
  <dimension ref="A1:P28"/>
  <sheetViews>
    <sheetView showGridLines="0" topLeftCell="A3" zoomScale="80" zoomScaleNormal="80" workbookViewId="0">
      <selection activeCell="G34" sqref="G34"/>
    </sheetView>
  </sheetViews>
  <sheetFormatPr defaultRowHeight="12.75"/>
  <cols>
    <col min="1" max="1" width="4.42578125" customWidth="1"/>
    <col min="2" max="2" width="40.42578125" customWidth="1"/>
    <col min="3" max="3" width="12.7109375" customWidth="1"/>
    <col min="4" max="5" width="14.140625" customWidth="1"/>
  </cols>
  <sheetData>
    <row r="1" spans="1:16" s="38" customFormat="1" ht="30.75" customHeight="1">
      <c r="A1" s="38" t="str">
        <f>CONCATENATE(C4," - ", C5)</f>
        <v>WSX - Treatment for total nitrogen removal</v>
      </c>
    </row>
    <row r="4" spans="1:16" ht="13.15">
      <c r="B4" s="5" t="s">
        <v>49</v>
      </c>
      <c r="C4" s="9" t="s">
        <v>126</v>
      </c>
      <c r="D4" s="8"/>
    </row>
    <row r="5" spans="1:16" ht="45.75" customHeight="1">
      <c r="B5" s="5" t="s">
        <v>51</v>
      </c>
      <c r="C5" s="9" t="s">
        <v>120</v>
      </c>
      <c r="D5" s="8"/>
    </row>
    <row r="6" spans="1:16" ht="13.15">
      <c r="B6" s="5" t="s">
        <v>53</v>
      </c>
      <c r="C6" s="9" t="s">
        <v>121</v>
      </c>
    </row>
    <row r="7" spans="1:16">
      <c r="B7" s="6"/>
    </row>
    <row r="8" spans="1:16" ht="13.15">
      <c r="B8" s="39" t="s">
        <v>55</v>
      </c>
      <c r="C8" s="70" t="s">
        <v>122</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13.15">
      <c r="B10" s="39" t="s">
        <v>57</v>
      </c>
      <c r="C10" s="51"/>
      <c r="D10" s="41"/>
      <c r="E10" s="41"/>
      <c r="F10" s="41"/>
      <c r="G10" s="41"/>
      <c r="H10" s="41"/>
      <c r="I10" s="41"/>
      <c r="J10" s="41"/>
      <c r="K10" s="41"/>
      <c r="L10" s="41"/>
      <c r="M10" s="41"/>
      <c r="N10" s="41"/>
      <c r="O10" s="41"/>
    </row>
    <row r="11" spans="1:16" ht="12.75" customHeight="1">
      <c r="B11" s="5" t="s">
        <v>58</v>
      </c>
      <c r="C11" s="70" t="s">
        <v>61</v>
      </c>
      <c r="D11" s="71"/>
      <c r="E11" s="71"/>
      <c r="F11" s="71"/>
      <c r="G11" s="71"/>
      <c r="H11" s="71"/>
      <c r="I11" s="71"/>
      <c r="J11" s="71"/>
      <c r="K11" s="71"/>
      <c r="L11" s="71"/>
      <c r="M11" s="71"/>
      <c r="N11" s="71"/>
      <c r="O11" s="72"/>
    </row>
    <row r="12" spans="1:16" ht="13.15">
      <c r="B12" s="5" t="s">
        <v>60</v>
      </c>
      <c r="C12" s="70" t="s">
        <v>61</v>
      </c>
      <c r="D12" s="71"/>
      <c r="E12" s="71"/>
      <c r="F12" s="71"/>
      <c r="G12" s="71"/>
      <c r="H12" s="71"/>
      <c r="I12" s="71"/>
      <c r="J12" s="71"/>
      <c r="K12" s="71"/>
      <c r="L12" s="71"/>
      <c r="M12" s="71"/>
      <c r="N12" s="71"/>
      <c r="O12" s="72"/>
      <c r="P12" s="8"/>
    </row>
    <row r="13" spans="1:16" ht="13.15">
      <c r="B13" s="5" t="s">
        <v>62</v>
      </c>
      <c r="C13" s="70" t="s">
        <v>61</v>
      </c>
      <c r="D13" s="71"/>
      <c r="E13" s="71"/>
      <c r="F13" s="71"/>
      <c r="G13" s="71"/>
      <c r="H13" s="71"/>
      <c r="I13" s="71"/>
      <c r="J13" s="71"/>
      <c r="K13" s="71"/>
      <c r="L13" s="71"/>
      <c r="M13" s="71"/>
      <c r="N13" s="71"/>
      <c r="O13" s="72"/>
      <c r="P13" s="8"/>
    </row>
    <row r="14" spans="1:16" ht="13.15">
      <c r="B14" s="47" t="s">
        <v>64</v>
      </c>
      <c r="C14" s="71" t="s">
        <v>61</v>
      </c>
      <c r="D14" s="71"/>
      <c r="E14" s="71"/>
      <c r="F14" s="71"/>
      <c r="G14" s="71"/>
      <c r="H14" s="71"/>
      <c r="I14" s="71"/>
      <c r="J14" s="71"/>
      <c r="K14" s="71"/>
      <c r="L14" s="71"/>
      <c r="M14" s="71"/>
      <c r="N14" s="71"/>
      <c r="O14" s="72"/>
      <c r="P14" s="8"/>
    </row>
    <row r="16" spans="1:16" ht="13.15">
      <c r="B16" s="52" t="s">
        <v>65</v>
      </c>
      <c r="C16" s="53" t="s">
        <v>66</v>
      </c>
      <c r="D16" s="53" t="s">
        <v>67</v>
      </c>
    </row>
    <row r="17" spans="2:15">
      <c r="B17" s="15" t="s">
        <v>123</v>
      </c>
      <c r="C17" s="3" t="s">
        <v>69</v>
      </c>
      <c r="D17" s="11">
        <v>11.052325061303728</v>
      </c>
    </row>
    <row r="18" spans="2:15" ht="23.25">
      <c r="B18" s="15" t="s">
        <v>124</v>
      </c>
      <c r="C18" s="3" t="s">
        <v>71</v>
      </c>
      <c r="D18" s="11">
        <v>338.77247819105133</v>
      </c>
    </row>
    <row r="19" spans="2:15">
      <c r="B19" s="15"/>
      <c r="C19" s="3"/>
      <c r="D19" s="11"/>
    </row>
    <row r="20" spans="2:15">
      <c r="B20" s="44"/>
    </row>
    <row r="21" spans="2:15" ht="26.25">
      <c r="B21" s="43" t="s">
        <v>72</v>
      </c>
      <c r="C21" s="1" t="s">
        <v>66</v>
      </c>
      <c r="D21" s="1" t="s">
        <v>73</v>
      </c>
    </row>
    <row r="22" spans="2:15">
      <c r="B22" s="15" t="s">
        <v>76</v>
      </c>
      <c r="C22" s="3" t="s">
        <v>76</v>
      </c>
      <c r="D22" s="3" t="s">
        <v>76</v>
      </c>
    </row>
    <row r="23" spans="2:15">
      <c r="B23" s="15" t="s">
        <v>76</v>
      </c>
      <c r="C23" s="3" t="s">
        <v>76</v>
      </c>
      <c r="D23" s="3" t="s">
        <v>76</v>
      </c>
    </row>
    <row r="24" spans="2:15">
      <c r="B24" s="15" t="s">
        <v>76</v>
      </c>
      <c r="C24" s="3" t="s">
        <v>76</v>
      </c>
      <c r="D24" s="3" t="s">
        <v>76</v>
      </c>
    </row>
    <row r="26" spans="2:15" ht="13.15">
      <c r="B26" s="7" t="s">
        <v>79</v>
      </c>
      <c r="C26" s="2" t="s">
        <v>66</v>
      </c>
      <c r="D26" s="2" t="s">
        <v>80</v>
      </c>
      <c r="E26" s="2" t="s">
        <v>81</v>
      </c>
      <c r="F26" s="2" t="s">
        <v>82</v>
      </c>
      <c r="G26" s="2" t="s">
        <v>83</v>
      </c>
      <c r="H26" s="2" t="s">
        <v>84</v>
      </c>
      <c r="I26" s="2" t="s">
        <v>85</v>
      </c>
      <c r="J26" s="2" t="s">
        <v>86</v>
      </c>
      <c r="K26" s="2" t="s">
        <v>87</v>
      </c>
      <c r="L26" s="2" t="s">
        <v>88</v>
      </c>
      <c r="M26" s="2" t="s">
        <v>89</v>
      </c>
      <c r="N26" s="2" t="s">
        <v>90</v>
      </c>
      <c r="O26" s="2" t="s">
        <v>91</v>
      </c>
    </row>
    <row r="27" spans="2:15" ht="55.5" customHeight="1">
      <c r="B27" s="15" t="s">
        <v>68</v>
      </c>
      <c r="C27" s="3" t="s">
        <v>93</v>
      </c>
      <c r="D27" s="3"/>
      <c r="E27" s="3"/>
      <c r="F27" s="3"/>
      <c r="G27" s="3"/>
      <c r="H27" s="3"/>
      <c r="I27" s="3"/>
      <c r="J27" s="3">
        <v>8</v>
      </c>
      <c r="K27" s="3"/>
      <c r="L27" s="3"/>
      <c r="M27" s="3"/>
      <c r="N27" s="3"/>
      <c r="O27" s="3"/>
    </row>
    <row r="28" spans="2:15" ht="72.75" customHeight="1">
      <c r="B28" s="15" t="s">
        <v>70</v>
      </c>
      <c r="C28" s="3" t="s">
        <v>93</v>
      </c>
      <c r="D28" s="3"/>
      <c r="E28" s="3"/>
      <c r="F28" s="3"/>
      <c r="G28" s="3"/>
      <c r="H28" s="3"/>
      <c r="I28" s="3"/>
      <c r="J28" s="3">
        <v>260997</v>
      </c>
      <c r="K28" s="3"/>
      <c r="L28" s="3"/>
      <c r="M28" s="3"/>
      <c r="N28" s="3"/>
      <c r="O28" s="3"/>
    </row>
  </sheetData>
  <mergeCells count="5">
    <mergeCell ref="C11:O11"/>
    <mergeCell ref="C12:O12"/>
    <mergeCell ref="C14:O14"/>
    <mergeCell ref="C13:O13"/>
    <mergeCell ref="C8:O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67404-69DE-46F8-AA6A-7C827FF76976}">
  <sheetPr>
    <tabColor theme="3"/>
  </sheetPr>
  <dimension ref="A1"/>
  <sheetViews>
    <sheetView zoomScale="80" zoomScaleNormal="80" workbookViewId="0">
      <selection activeCell="K41" sqref="K41"/>
    </sheetView>
  </sheetViews>
  <sheetFormatPr defaultRowHeight="12.75"/>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D2084-C66F-431D-BCBA-DBAC20F702A4}">
  <dimension ref="A1:P50"/>
  <sheetViews>
    <sheetView showGridLines="0" topLeftCell="A15" zoomScale="80" zoomScaleNormal="80" workbookViewId="0">
      <selection activeCell="J17" sqref="J17"/>
    </sheetView>
  </sheetViews>
  <sheetFormatPr defaultRowHeight="12.75"/>
  <cols>
    <col min="1" max="1" width="4.42578125" customWidth="1"/>
    <col min="2" max="2" width="37.85546875" customWidth="1"/>
    <col min="3" max="3" width="69.28515625" customWidth="1"/>
    <col min="4" max="4" width="13.42578125" customWidth="1"/>
    <col min="5" max="5" width="11.28515625" customWidth="1"/>
  </cols>
  <sheetData>
    <row r="1" spans="1:16" s="38" customFormat="1" ht="30.75" customHeight="1">
      <c r="A1" s="38" t="str">
        <f>CONCATENATE(C4," - ", C5)</f>
        <v>SWB - Nature based solutions for nutrients and sanitary determinands</v>
      </c>
    </row>
    <row r="4" spans="1:16" ht="13.15">
      <c r="B4" s="5" t="s">
        <v>49</v>
      </c>
      <c r="C4" s="9" t="s">
        <v>127</v>
      </c>
      <c r="D4" s="8"/>
    </row>
    <row r="5" spans="1:16" ht="13.15">
      <c r="B5" s="5" t="s">
        <v>51</v>
      </c>
      <c r="C5" s="9" t="s">
        <v>128</v>
      </c>
      <c r="D5" s="8"/>
    </row>
    <row r="6" spans="1:16" ht="13.15">
      <c r="B6" s="5" t="s">
        <v>53</v>
      </c>
      <c r="C6" s="9" t="s">
        <v>129</v>
      </c>
    </row>
    <row r="7" spans="1:16">
      <c r="B7" s="6"/>
    </row>
    <row r="8" spans="1:16" ht="13.15">
      <c r="B8" s="39" t="s">
        <v>55</v>
      </c>
      <c r="C8" s="70" t="s">
        <v>130</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36.75" customHeight="1">
      <c r="B10" s="39" t="s">
        <v>57</v>
      </c>
      <c r="C10" s="51"/>
      <c r="D10" s="41"/>
      <c r="E10" s="41"/>
      <c r="F10" s="41"/>
      <c r="G10" s="41"/>
      <c r="H10" s="41"/>
      <c r="I10" s="41"/>
      <c r="J10" s="41"/>
      <c r="K10" s="41"/>
      <c r="L10" s="41"/>
      <c r="M10" s="41"/>
      <c r="N10" s="41"/>
      <c r="O10" s="41"/>
    </row>
    <row r="11" spans="1:16" ht="13.15">
      <c r="B11" s="5" t="s">
        <v>58</v>
      </c>
      <c r="C11" s="85" t="s">
        <v>61</v>
      </c>
      <c r="D11" s="80"/>
      <c r="E11" s="80"/>
      <c r="F11" s="80"/>
      <c r="G11" s="80"/>
      <c r="H11" s="80"/>
      <c r="I11" s="80"/>
      <c r="J11" s="80"/>
      <c r="K11" s="80"/>
      <c r="L11" s="80"/>
      <c r="M11" s="80"/>
      <c r="N11" s="80"/>
      <c r="O11" s="81"/>
    </row>
    <row r="12" spans="1:16" ht="33.75" customHeight="1">
      <c r="B12" s="5" t="s">
        <v>60</v>
      </c>
      <c r="C12" s="85" t="s">
        <v>131</v>
      </c>
      <c r="D12" s="80"/>
      <c r="E12" s="80"/>
      <c r="F12" s="80"/>
      <c r="G12" s="80"/>
      <c r="H12" s="80"/>
      <c r="I12" s="80"/>
      <c r="J12" s="80"/>
      <c r="K12" s="80"/>
      <c r="L12" s="80"/>
      <c r="M12" s="80"/>
      <c r="N12" s="80"/>
      <c r="O12" s="81"/>
      <c r="P12" s="8"/>
    </row>
    <row r="13" spans="1:16" ht="13.15">
      <c r="B13" s="5" t="s">
        <v>62</v>
      </c>
      <c r="C13" s="85" t="s">
        <v>132</v>
      </c>
      <c r="D13" s="80"/>
      <c r="E13" s="80"/>
      <c r="F13" s="80"/>
      <c r="G13" s="80"/>
      <c r="H13" s="80"/>
      <c r="I13" s="80"/>
      <c r="J13" s="80"/>
      <c r="K13" s="80"/>
      <c r="L13" s="80"/>
      <c r="M13" s="80"/>
      <c r="N13" s="80"/>
      <c r="O13" s="81"/>
      <c r="P13" s="8"/>
    </row>
    <row r="14" spans="1:16" ht="13.15">
      <c r="B14" s="47" t="s">
        <v>64</v>
      </c>
      <c r="C14" s="80" t="s">
        <v>61</v>
      </c>
      <c r="D14" s="80"/>
      <c r="E14" s="80"/>
      <c r="F14" s="80"/>
      <c r="G14" s="80"/>
      <c r="H14" s="80"/>
      <c r="I14" s="80"/>
      <c r="J14" s="80"/>
      <c r="K14" s="80"/>
      <c r="L14" s="80"/>
      <c r="M14" s="80"/>
      <c r="N14" s="80"/>
      <c r="O14" s="81"/>
      <c r="P14" s="8"/>
    </row>
    <row r="16" spans="1:16" ht="13.15">
      <c r="B16" s="52" t="s">
        <v>65</v>
      </c>
      <c r="C16" s="53" t="s">
        <v>66</v>
      </c>
      <c r="D16" s="53" t="s">
        <v>67</v>
      </c>
    </row>
    <row r="17" spans="2:15" ht="33.75" customHeight="1">
      <c r="B17" s="15" t="s">
        <v>68</v>
      </c>
      <c r="C17" s="12" t="s">
        <v>133</v>
      </c>
      <c r="D17" s="13">
        <v>1.8309811362154762</v>
      </c>
    </row>
    <row r="18" spans="2:15">
      <c r="B18" s="15"/>
      <c r="C18" s="3"/>
      <c r="D18" s="11"/>
    </row>
    <row r="19" spans="2:15">
      <c r="B19" s="42"/>
    </row>
    <row r="20" spans="2:15" ht="26.25">
      <c r="B20" s="43" t="s">
        <v>72</v>
      </c>
      <c r="C20" s="1" t="s">
        <v>66</v>
      </c>
      <c r="D20" s="1" t="s">
        <v>73</v>
      </c>
    </row>
    <row r="21" spans="2:15">
      <c r="B21" s="15" t="s">
        <v>76</v>
      </c>
      <c r="C21" s="4" t="s">
        <v>76</v>
      </c>
      <c r="D21" s="4" t="s">
        <v>76</v>
      </c>
    </row>
    <row r="22" spans="2:15">
      <c r="B22" s="15" t="s">
        <v>76</v>
      </c>
      <c r="C22" s="4" t="s">
        <v>76</v>
      </c>
      <c r="D22" s="4" t="s">
        <v>76</v>
      </c>
    </row>
    <row r="23" spans="2:15">
      <c r="B23" s="15" t="s">
        <v>76</v>
      </c>
      <c r="C23" s="4" t="s">
        <v>76</v>
      </c>
      <c r="D23" s="4" t="s">
        <v>76</v>
      </c>
    </row>
    <row r="24" spans="2:15">
      <c r="B24" s="42"/>
    </row>
    <row r="25" spans="2:15" ht="13.15">
      <c r="B25" s="43" t="s">
        <v>79</v>
      </c>
      <c r="C25" s="2" t="s">
        <v>66</v>
      </c>
      <c r="D25" s="2" t="s">
        <v>80</v>
      </c>
      <c r="E25" s="2" t="s">
        <v>81</v>
      </c>
      <c r="F25" s="2" t="s">
        <v>82</v>
      </c>
      <c r="G25" s="2" t="s">
        <v>83</v>
      </c>
      <c r="H25" s="2" t="s">
        <v>84</v>
      </c>
      <c r="I25" s="2" t="s">
        <v>85</v>
      </c>
      <c r="J25" s="2" t="s">
        <v>86</v>
      </c>
      <c r="K25" s="2" t="s">
        <v>87</v>
      </c>
      <c r="L25" s="2" t="s">
        <v>88</v>
      </c>
      <c r="M25" s="2" t="s">
        <v>89</v>
      </c>
      <c r="N25" s="2" t="s">
        <v>90</v>
      </c>
      <c r="O25" s="2" t="s">
        <v>91</v>
      </c>
    </row>
    <row r="26" spans="2:15" ht="64.5" customHeight="1">
      <c r="B26" s="15" t="s">
        <v>68</v>
      </c>
      <c r="C26" s="3" t="s">
        <v>93</v>
      </c>
      <c r="D26" s="3"/>
      <c r="E26" s="3"/>
      <c r="F26" s="3"/>
      <c r="G26" s="3"/>
      <c r="H26" s="3"/>
      <c r="I26" s="3"/>
      <c r="J26" s="3">
        <v>20</v>
      </c>
      <c r="K26" s="3"/>
      <c r="L26" s="3"/>
      <c r="M26" s="3"/>
      <c r="N26" s="3"/>
      <c r="O26" s="3"/>
    </row>
    <row r="27" spans="2:15">
      <c r="B27" s="4"/>
      <c r="C27" s="3"/>
      <c r="D27" s="3"/>
      <c r="E27" s="3"/>
      <c r="F27" s="3"/>
      <c r="G27" s="3"/>
      <c r="H27" s="3"/>
      <c r="I27" s="3"/>
      <c r="J27" s="3"/>
      <c r="K27" s="3"/>
      <c r="L27" s="3"/>
      <c r="M27" s="3"/>
      <c r="N27" s="3"/>
      <c r="O27" s="3"/>
    </row>
    <row r="29" spans="2:15" ht="33.75" customHeight="1">
      <c r="B29" s="86" t="s">
        <v>134</v>
      </c>
      <c r="C29" s="86"/>
    </row>
    <row r="30" spans="2:15" ht="13.15">
      <c r="B30" s="45"/>
      <c r="C30" s="46" t="s">
        <v>96</v>
      </c>
    </row>
    <row r="31" spans="2:15">
      <c r="B31" s="4">
        <v>1</v>
      </c>
      <c r="C31" s="15" t="s">
        <v>135</v>
      </c>
    </row>
    <row r="32" spans="2:15">
      <c r="B32" s="4">
        <v>2</v>
      </c>
      <c r="C32" s="15" t="s">
        <v>136</v>
      </c>
    </row>
    <row r="33" spans="2:3">
      <c r="B33" s="4">
        <v>3</v>
      </c>
      <c r="C33" s="15" t="s">
        <v>137</v>
      </c>
    </row>
    <row r="34" spans="2:3">
      <c r="B34" s="4">
        <v>4</v>
      </c>
      <c r="C34" s="15" t="s">
        <v>138</v>
      </c>
    </row>
    <row r="35" spans="2:3">
      <c r="B35" s="4">
        <v>5</v>
      </c>
      <c r="C35" s="15" t="s">
        <v>139</v>
      </c>
    </row>
    <row r="36" spans="2:3">
      <c r="B36" s="4">
        <v>6</v>
      </c>
      <c r="C36" s="15" t="s">
        <v>140</v>
      </c>
    </row>
    <row r="37" spans="2:3">
      <c r="B37" s="4">
        <v>7</v>
      </c>
      <c r="C37" s="15" t="s">
        <v>141</v>
      </c>
    </row>
    <row r="38" spans="2:3">
      <c r="B38" s="4">
        <v>8</v>
      </c>
      <c r="C38" s="15" t="s">
        <v>142</v>
      </c>
    </row>
    <row r="39" spans="2:3">
      <c r="B39" s="4">
        <v>9</v>
      </c>
      <c r="C39" s="15" t="s">
        <v>143</v>
      </c>
    </row>
    <row r="40" spans="2:3">
      <c r="B40" s="4">
        <v>10</v>
      </c>
      <c r="C40" s="15" t="s">
        <v>144</v>
      </c>
    </row>
    <row r="41" spans="2:3">
      <c r="B41" s="4">
        <v>11</v>
      </c>
      <c r="C41" s="15" t="s">
        <v>145</v>
      </c>
    </row>
    <row r="42" spans="2:3">
      <c r="B42" s="4">
        <v>12</v>
      </c>
      <c r="C42" s="15" t="s">
        <v>146</v>
      </c>
    </row>
    <row r="43" spans="2:3">
      <c r="B43" s="4">
        <v>13</v>
      </c>
      <c r="C43" s="15" t="s">
        <v>147</v>
      </c>
    </row>
    <row r="44" spans="2:3">
      <c r="B44" s="4">
        <v>14</v>
      </c>
      <c r="C44" s="15" t="s">
        <v>148</v>
      </c>
    </row>
    <row r="45" spans="2:3">
      <c r="B45" s="4">
        <v>15</v>
      </c>
      <c r="C45" s="15" t="s">
        <v>149</v>
      </c>
    </row>
    <row r="46" spans="2:3">
      <c r="B46" s="4">
        <v>16</v>
      </c>
      <c r="C46" s="15" t="s">
        <v>150</v>
      </c>
    </row>
    <row r="47" spans="2:3">
      <c r="B47" s="4">
        <v>17</v>
      </c>
      <c r="C47" s="15" t="s">
        <v>151</v>
      </c>
    </row>
    <row r="48" spans="2:3">
      <c r="B48" s="4">
        <v>18</v>
      </c>
      <c r="C48" s="15" t="s">
        <v>152</v>
      </c>
    </row>
    <row r="49" spans="2:3">
      <c r="B49" s="4">
        <v>19</v>
      </c>
      <c r="C49" s="15" t="s">
        <v>153</v>
      </c>
    </row>
    <row r="50" spans="2:3" ht="22.15" customHeight="1">
      <c r="B50" s="4">
        <v>20</v>
      </c>
      <c r="C50" s="15" t="s">
        <v>154</v>
      </c>
    </row>
  </sheetData>
  <mergeCells count="6">
    <mergeCell ref="C8:O8"/>
    <mergeCell ref="B29:C29"/>
    <mergeCell ref="C11:O11"/>
    <mergeCell ref="C12:O12"/>
    <mergeCell ref="C14:O14"/>
    <mergeCell ref="C13:O1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6A38C-4222-4032-B227-9EE4807CC855}">
  <sheetPr>
    <tabColor theme="3"/>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B4571-5669-43A8-9938-4AE8DFAEECC9}">
  <dimension ref="A1:P38"/>
  <sheetViews>
    <sheetView showGridLines="0" topLeftCell="A12" zoomScale="80" zoomScaleNormal="80" workbookViewId="0">
      <selection activeCell="D32" sqref="D32"/>
    </sheetView>
  </sheetViews>
  <sheetFormatPr defaultRowHeight="12.75"/>
  <cols>
    <col min="1" max="1" width="4.42578125" customWidth="1"/>
    <col min="2" max="2" width="29.28515625" customWidth="1"/>
    <col min="3" max="3" width="30.7109375" customWidth="1"/>
    <col min="4" max="4" width="21.7109375" customWidth="1"/>
    <col min="5" max="15" width="12.7109375" customWidth="1"/>
  </cols>
  <sheetData>
    <row r="1" spans="1:16" s="38" customFormat="1" ht="30.75" customHeight="1">
      <c r="A1" s="38" t="str">
        <f>CONCATENATE(C4," - ", C5)</f>
        <v>NES - Catchment solutions for nutrients and sanitary determinands</v>
      </c>
    </row>
    <row r="4" spans="1:16" ht="13.15">
      <c r="B4" s="5" t="s">
        <v>49</v>
      </c>
      <c r="C4" s="9" t="s">
        <v>155</v>
      </c>
      <c r="D4" s="8"/>
    </row>
    <row r="5" spans="1:16" ht="26.25">
      <c r="B5" s="5" t="s">
        <v>51</v>
      </c>
      <c r="C5" s="9" t="s">
        <v>156</v>
      </c>
      <c r="D5" s="8"/>
    </row>
    <row r="6" spans="1:16" ht="13.15">
      <c r="B6" s="5" t="s">
        <v>53</v>
      </c>
      <c r="C6" s="9" t="s">
        <v>157</v>
      </c>
    </row>
    <row r="7" spans="1:16">
      <c r="B7" s="6"/>
    </row>
    <row r="8" spans="1:16" ht="13.15">
      <c r="B8" s="39" t="s">
        <v>55</v>
      </c>
      <c r="C8" s="70" t="s">
        <v>158</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26.25">
      <c r="B10" s="39" t="s">
        <v>57</v>
      </c>
      <c r="C10" s="51"/>
      <c r="D10" s="41"/>
      <c r="E10" s="41"/>
      <c r="F10" s="41"/>
      <c r="G10" s="41"/>
      <c r="H10" s="41"/>
      <c r="I10" s="41"/>
      <c r="J10" s="41"/>
      <c r="K10" s="41"/>
      <c r="L10" s="41"/>
      <c r="M10" s="41"/>
      <c r="N10" s="41"/>
      <c r="O10" s="41"/>
    </row>
    <row r="11" spans="1:16" ht="13.15">
      <c r="B11" s="5" t="s">
        <v>58</v>
      </c>
      <c r="C11" s="85" t="s">
        <v>61</v>
      </c>
      <c r="D11" s="80"/>
      <c r="E11" s="80"/>
      <c r="F11" s="80"/>
      <c r="G11" s="80"/>
      <c r="H11" s="80"/>
      <c r="I11" s="80"/>
      <c r="J11" s="80"/>
      <c r="K11" s="80"/>
      <c r="L11" s="80"/>
      <c r="M11" s="80"/>
      <c r="N11" s="80"/>
      <c r="O11" s="81"/>
    </row>
    <row r="12" spans="1:16" ht="64.900000000000006" customHeight="1">
      <c r="B12" s="5" t="s">
        <v>60</v>
      </c>
      <c r="C12" s="85" t="s">
        <v>159</v>
      </c>
      <c r="D12" s="80"/>
      <c r="E12" s="80"/>
      <c r="F12" s="80"/>
      <c r="G12" s="80"/>
      <c r="H12" s="80"/>
      <c r="I12" s="80"/>
      <c r="J12" s="80"/>
      <c r="K12" s="80"/>
      <c r="L12" s="80"/>
      <c r="M12" s="80"/>
      <c r="N12" s="80"/>
      <c r="O12" s="81"/>
      <c r="P12" s="8"/>
    </row>
    <row r="13" spans="1:16" ht="38.25" customHeight="1">
      <c r="B13" s="5" t="s">
        <v>62</v>
      </c>
      <c r="C13" s="85" t="s">
        <v>160</v>
      </c>
      <c r="D13" s="80"/>
      <c r="E13" s="80"/>
      <c r="F13" s="80"/>
      <c r="G13" s="80"/>
      <c r="H13" s="80"/>
      <c r="I13" s="80"/>
      <c r="J13" s="80"/>
      <c r="K13" s="80"/>
      <c r="L13" s="80"/>
      <c r="M13" s="80"/>
      <c r="N13" s="80"/>
      <c r="O13" s="81"/>
      <c r="P13" s="8"/>
    </row>
    <row r="14" spans="1:16" ht="13.15">
      <c r="B14" s="47" t="s">
        <v>64</v>
      </c>
      <c r="C14" s="80" t="s">
        <v>61</v>
      </c>
      <c r="D14" s="80"/>
      <c r="E14" s="80"/>
      <c r="F14" s="80"/>
      <c r="G14" s="80"/>
      <c r="H14" s="80"/>
      <c r="I14" s="80"/>
      <c r="J14" s="80"/>
      <c r="K14" s="80"/>
      <c r="L14" s="80"/>
      <c r="M14" s="80"/>
      <c r="N14" s="80"/>
      <c r="O14" s="81"/>
      <c r="P14" s="8"/>
    </row>
    <row r="16" spans="1:16" ht="13.15">
      <c r="B16" s="52" t="s">
        <v>65</v>
      </c>
      <c r="C16" s="53" t="s">
        <v>66</v>
      </c>
      <c r="D16" s="53" t="s">
        <v>67</v>
      </c>
    </row>
    <row r="17" spans="2:15" ht="44.25" customHeight="1">
      <c r="B17" s="90" t="s">
        <v>161</v>
      </c>
      <c r="C17" s="3" t="s">
        <v>69</v>
      </c>
      <c r="D17" s="11">
        <f>13.9010101/J27</f>
        <v>13.901010100000001</v>
      </c>
    </row>
    <row r="18" spans="2:15" ht="44.25" customHeight="1">
      <c r="B18" s="15" t="s">
        <v>162</v>
      </c>
      <c r="C18" s="3" t="s">
        <v>69</v>
      </c>
      <c r="D18" s="11">
        <f>18.28/6</f>
        <v>3.0466666666666669</v>
      </c>
    </row>
    <row r="19" spans="2:15">
      <c r="B19" s="4"/>
      <c r="C19" s="3"/>
      <c r="D19" s="3"/>
    </row>
    <row r="21" spans="2:15" ht="13.15">
      <c r="B21" s="7" t="s">
        <v>72</v>
      </c>
      <c r="C21" s="1" t="s">
        <v>66</v>
      </c>
      <c r="D21" s="1" t="s">
        <v>73</v>
      </c>
    </row>
    <row r="22" spans="2:15">
      <c r="B22" s="4" t="s">
        <v>76</v>
      </c>
      <c r="C22" s="3" t="s">
        <v>76</v>
      </c>
      <c r="D22" s="3" t="s">
        <v>76</v>
      </c>
    </row>
    <row r="23" spans="2:15">
      <c r="B23" s="4" t="s">
        <v>76</v>
      </c>
      <c r="C23" s="3" t="s">
        <v>76</v>
      </c>
      <c r="D23" s="3" t="s">
        <v>76</v>
      </c>
    </row>
    <row r="24" spans="2:15">
      <c r="B24" s="4" t="s">
        <v>76</v>
      </c>
      <c r="C24" s="3" t="s">
        <v>76</v>
      </c>
      <c r="D24" s="3" t="s">
        <v>76</v>
      </c>
    </row>
    <row r="26" spans="2:15" ht="13.15">
      <c r="B26" s="7" t="s">
        <v>79</v>
      </c>
      <c r="C26" s="2" t="s">
        <v>66</v>
      </c>
      <c r="D26" s="2" t="s">
        <v>80</v>
      </c>
      <c r="E26" s="2" t="s">
        <v>81</v>
      </c>
      <c r="F26" s="2" t="s">
        <v>82</v>
      </c>
      <c r="G26" s="2" t="s">
        <v>83</v>
      </c>
      <c r="H26" s="2" t="s">
        <v>84</v>
      </c>
      <c r="I26" s="2" t="s">
        <v>85</v>
      </c>
      <c r="J26" s="2" t="s">
        <v>86</v>
      </c>
      <c r="K26" s="2" t="s">
        <v>87</v>
      </c>
      <c r="L26" s="2" t="s">
        <v>88</v>
      </c>
      <c r="M26" s="2" t="s">
        <v>89</v>
      </c>
      <c r="N26" s="2" t="s">
        <v>90</v>
      </c>
      <c r="O26" s="2" t="s">
        <v>91</v>
      </c>
    </row>
    <row r="27" spans="2:15" ht="23.25">
      <c r="B27" s="15" t="s">
        <v>163</v>
      </c>
      <c r="C27" s="3" t="s">
        <v>93</v>
      </c>
      <c r="D27" s="3"/>
      <c r="E27" s="3"/>
      <c r="F27" s="3"/>
      <c r="G27" s="3"/>
      <c r="H27" s="3"/>
      <c r="I27" s="3"/>
      <c r="J27" s="3">
        <v>1</v>
      </c>
      <c r="K27" s="3"/>
      <c r="L27" s="3"/>
      <c r="M27" s="3"/>
      <c r="N27" s="3"/>
      <c r="O27" s="3"/>
    </row>
    <row r="28" spans="2:15" ht="23.25">
      <c r="B28" s="15" t="s">
        <v>164</v>
      </c>
      <c r="C28" s="3" t="s">
        <v>93</v>
      </c>
      <c r="D28" s="3"/>
      <c r="E28" s="3"/>
      <c r="F28" s="3"/>
      <c r="G28" s="3"/>
      <c r="H28" s="3"/>
      <c r="I28" s="3"/>
      <c r="J28" s="3">
        <v>6</v>
      </c>
      <c r="K28" s="3"/>
      <c r="L28" s="3"/>
      <c r="M28" s="3"/>
      <c r="N28" s="3"/>
      <c r="O28" s="3"/>
    </row>
    <row r="29" spans="2:15">
      <c r="B29" s="4" t="s">
        <v>78</v>
      </c>
      <c r="C29" s="3"/>
      <c r="D29" s="3"/>
      <c r="E29" s="3"/>
      <c r="F29" s="3"/>
      <c r="G29" s="3"/>
      <c r="H29" s="3"/>
      <c r="I29" s="3"/>
      <c r="J29" s="3"/>
      <c r="K29" s="3"/>
      <c r="L29" s="3"/>
      <c r="M29" s="3"/>
      <c r="N29" s="3"/>
      <c r="O29" s="3"/>
    </row>
    <row r="30" spans="2:15">
      <c r="J30" s="16"/>
    </row>
    <row r="31" spans="2:15" ht="47.25" customHeight="1">
      <c r="B31" s="86" t="s">
        <v>165</v>
      </c>
      <c r="C31" s="86"/>
    </row>
    <row r="32" spans="2:15" ht="13.15">
      <c r="B32" s="54"/>
      <c r="C32" s="46" t="s">
        <v>96</v>
      </c>
    </row>
    <row r="33" spans="2:3">
      <c r="B33" s="12">
        <v>1</v>
      </c>
      <c r="C33" s="15" t="s">
        <v>166</v>
      </c>
    </row>
    <row r="34" spans="2:3">
      <c r="B34" s="12">
        <v>2</v>
      </c>
      <c r="C34" s="15" t="s">
        <v>167</v>
      </c>
    </row>
    <row r="35" spans="2:3">
      <c r="B35" s="12">
        <v>3</v>
      </c>
      <c r="C35" s="15" t="s">
        <v>168</v>
      </c>
    </row>
    <row r="36" spans="2:3">
      <c r="B36" s="12">
        <v>4</v>
      </c>
      <c r="C36" s="15" t="s">
        <v>169</v>
      </c>
    </row>
    <row r="37" spans="2:3">
      <c r="B37" s="12">
        <v>5</v>
      </c>
      <c r="C37" s="15" t="s">
        <v>170</v>
      </c>
    </row>
    <row r="38" spans="2:3">
      <c r="B38" s="12">
        <v>6</v>
      </c>
      <c r="C38" s="15" t="s">
        <v>171</v>
      </c>
    </row>
  </sheetData>
  <mergeCells count="6">
    <mergeCell ref="C8:O8"/>
    <mergeCell ref="B31:C31"/>
    <mergeCell ref="C11:O11"/>
    <mergeCell ref="C12:O12"/>
    <mergeCell ref="C14:O14"/>
    <mergeCell ref="C13:O1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234A1-B419-4990-8C4D-3A59FED167F7}">
  <sheetPr>
    <tabColor theme="3"/>
  </sheetPr>
  <dimension ref="A1"/>
  <sheetViews>
    <sheetView zoomScale="80" zoomScaleNormal="80" workbookViewId="0">
      <selection activeCell="I35" sqref="I35"/>
    </sheetView>
  </sheetViews>
  <sheetFormatPr defaultRowHeight="12.75"/>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82C23-4B58-4E23-A1BD-E2C8BE01FE3A}">
  <dimension ref="A1:P28"/>
  <sheetViews>
    <sheetView showGridLines="0" topLeftCell="A2" zoomScale="80" zoomScaleNormal="80" workbookViewId="0">
      <selection activeCell="G19" sqref="G19"/>
    </sheetView>
  </sheetViews>
  <sheetFormatPr defaultRowHeight="12.75"/>
  <cols>
    <col min="1" max="1" width="4.42578125" customWidth="1"/>
    <col min="2" max="2" width="34.85546875" customWidth="1"/>
    <col min="3" max="15" width="12.7109375" customWidth="1"/>
  </cols>
  <sheetData>
    <row r="1" spans="1:16" s="38" customFormat="1" ht="30.75" customHeight="1">
      <c r="A1" s="38" t="str">
        <f>CONCATENATE(C4," - ", C5)</f>
        <v>HDD - Septic tank replacements or flow diversions</v>
      </c>
    </row>
    <row r="4" spans="1:16" ht="13.15">
      <c r="B4" s="5" t="s">
        <v>49</v>
      </c>
      <c r="C4" s="9" t="s">
        <v>172</v>
      </c>
      <c r="D4" s="8"/>
    </row>
    <row r="5" spans="1:16" ht="39.4">
      <c r="B5" s="5" t="s">
        <v>51</v>
      </c>
      <c r="C5" s="9" t="s">
        <v>173</v>
      </c>
      <c r="D5" s="8"/>
    </row>
    <row r="6" spans="1:16" ht="13.15">
      <c r="B6" s="5" t="s">
        <v>53</v>
      </c>
      <c r="C6" s="9" t="s">
        <v>174</v>
      </c>
    </row>
    <row r="7" spans="1:16">
      <c r="B7" s="6"/>
    </row>
    <row r="8" spans="1:16" ht="13.15">
      <c r="B8" s="39" t="s">
        <v>55</v>
      </c>
      <c r="C8" s="70" t="s">
        <v>175</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13.15">
      <c r="B10" s="39" t="s">
        <v>57</v>
      </c>
      <c r="C10" s="51"/>
      <c r="D10" s="41"/>
      <c r="E10" s="41"/>
      <c r="F10" s="41"/>
      <c r="G10" s="41"/>
      <c r="H10" s="41"/>
      <c r="I10" s="41"/>
      <c r="J10" s="41"/>
      <c r="K10" s="41"/>
      <c r="L10" s="41"/>
      <c r="M10" s="41"/>
      <c r="N10" s="41"/>
      <c r="O10" s="41"/>
    </row>
    <row r="11" spans="1:16" ht="12.75" customHeight="1">
      <c r="B11" s="5" t="s">
        <v>58</v>
      </c>
      <c r="C11" s="70" t="s">
        <v>61</v>
      </c>
      <c r="D11" s="71"/>
      <c r="E11" s="71"/>
      <c r="F11" s="71"/>
      <c r="G11" s="71"/>
      <c r="H11" s="71"/>
      <c r="I11" s="71"/>
      <c r="J11" s="71"/>
      <c r="K11" s="71"/>
      <c r="L11" s="71"/>
      <c r="M11" s="71"/>
      <c r="N11" s="71"/>
      <c r="O11" s="72"/>
    </row>
    <row r="12" spans="1:16" ht="13.15">
      <c r="B12" s="5" t="s">
        <v>60</v>
      </c>
      <c r="C12" s="70" t="s">
        <v>61</v>
      </c>
      <c r="D12" s="71"/>
      <c r="E12" s="71"/>
      <c r="F12" s="71"/>
      <c r="G12" s="71"/>
      <c r="H12" s="71"/>
      <c r="I12" s="71"/>
      <c r="J12" s="71"/>
      <c r="K12" s="71"/>
      <c r="L12" s="71"/>
      <c r="M12" s="71"/>
      <c r="N12" s="71"/>
      <c r="O12" s="72"/>
      <c r="P12" s="8"/>
    </row>
    <row r="13" spans="1:16" ht="13.15">
      <c r="B13" s="5" t="s">
        <v>62</v>
      </c>
      <c r="C13" s="70" t="s">
        <v>61</v>
      </c>
      <c r="D13" s="71"/>
      <c r="E13" s="71"/>
      <c r="F13" s="71"/>
      <c r="G13" s="71"/>
      <c r="H13" s="71"/>
      <c r="I13" s="71"/>
      <c r="J13" s="71"/>
      <c r="K13" s="71"/>
      <c r="L13" s="71"/>
      <c r="M13" s="71"/>
      <c r="N13" s="71"/>
      <c r="O13" s="72"/>
      <c r="P13" s="8"/>
    </row>
    <row r="14" spans="1:16" ht="13.15">
      <c r="B14" s="47" t="s">
        <v>64</v>
      </c>
      <c r="C14" s="71" t="s">
        <v>61</v>
      </c>
      <c r="D14" s="71"/>
      <c r="E14" s="71"/>
      <c r="F14" s="71"/>
      <c r="G14" s="71"/>
      <c r="H14" s="71"/>
      <c r="I14" s="71"/>
      <c r="J14" s="71"/>
      <c r="K14" s="71"/>
      <c r="L14" s="71"/>
      <c r="M14" s="71"/>
      <c r="N14" s="71"/>
      <c r="O14" s="72"/>
      <c r="P14" s="8"/>
    </row>
    <row r="16" spans="1:16" ht="13.15">
      <c r="B16" s="52" t="s">
        <v>65</v>
      </c>
      <c r="C16" s="53" t="s">
        <v>66</v>
      </c>
      <c r="D16" s="53" t="s">
        <v>67</v>
      </c>
    </row>
    <row r="17" spans="2:15" ht="23.25">
      <c r="B17" s="15" t="s">
        <v>176</v>
      </c>
      <c r="C17" s="3" t="s">
        <v>69</v>
      </c>
      <c r="D17" s="17">
        <v>1.7392564922847384</v>
      </c>
    </row>
    <row r="18" spans="2:15">
      <c r="B18" s="4"/>
      <c r="C18" s="3"/>
      <c r="D18" s="11"/>
    </row>
    <row r="20" spans="2:15" ht="26.25">
      <c r="B20" s="7" t="s">
        <v>72</v>
      </c>
      <c r="C20" s="1" t="s">
        <v>66</v>
      </c>
      <c r="D20" s="1" t="s">
        <v>73</v>
      </c>
    </row>
    <row r="21" spans="2:15">
      <c r="B21" s="4" t="s">
        <v>76</v>
      </c>
      <c r="C21" s="3" t="s">
        <v>76</v>
      </c>
      <c r="D21" s="3" t="s">
        <v>76</v>
      </c>
    </row>
    <row r="22" spans="2:15">
      <c r="B22" s="4" t="s">
        <v>76</v>
      </c>
      <c r="C22" s="3" t="s">
        <v>76</v>
      </c>
      <c r="D22" s="3" t="s">
        <v>76</v>
      </c>
    </row>
    <row r="23" spans="2:15">
      <c r="B23" s="4" t="s">
        <v>76</v>
      </c>
      <c r="C23" s="3" t="s">
        <v>76</v>
      </c>
      <c r="D23" s="3" t="s">
        <v>76</v>
      </c>
    </row>
    <row r="24" spans="2:15" ht="24.4" customHeight="1">
      <c r="H24" s="87" t="s">
        <v>177</v>
      </c>
      <c r="I24" s="88"/>
      <c r="J24" s="89"/>
    </row>
    <row r="25" spans="2:15" ht="13.15">
      <c r="B25" s="7" t="s">
        <v>79</v>
      </c>
      <c r="C25" s="2" t="s">
        <v>66</v>
      </c>
      <c r="D25" s="2" t="s">
        <v>80</v>
      </c>
      <c r="E25" s="2" t="s">
        <v>81</v>
      </c>
      <c r="F25" s="2" t="s">
        <v>82</v>
      </c>
      <c r="G25" s="2" t="s">
        <v>83</v>
      </c>
      <c r="H25" s="2" t="s">
        <v>84</v>
      </c>
      <c r="I25" s="2" t="s">
        <v>85</v>
      </c>
      <c r="J25" s="2" t="s">
        <v>86</v>
      </c>
      <c r="K25" s="2" t="s">
        <v>87</v>
      </c>
      <c r="L25" s="2" t="s">
        <v>88</v>
      </c>
      <c r="M25" s="2" t="s">
        <v>89</v>
      </c>
      <c r="N25" s="2" t="s">
        <v>90</v>
      </c>
      <c r="O25" s="2" t="s">
        <v>91</v>
      </c>
    </row>
    <row r="26" spans="2:15" ht="23.25" customHeight="1">
      <c r="B26" s="15" t="s">
        <v>178</v>
      </c>
      <c r="C26" s="3" t="s">
        <v>93</v>
      </c>
      <c r="D26" s="3"/>
      <c r="E26" s="3"/>
      <c r="F26" s="3"/>
      <c r="G26" s="3"/>
      <c r="H26" s="3">
        <v>1</v>
      </c>
      <c r="I26" s="3">
        <v>1</v>
      </c>
      <c r="J26" s="3">
        <v>1</v>
      </c>
      <c r="K26" s="3"/>
      <c r="L26" s="3"/>
      <c r="M26" s="3"/>
      <c r="N26" s="3"/>
      <c r="O26" s="3"/>
    </row>
    <row r="27" spans="2:15">
      <c r="B27" s="4" t="s">
        <v>77</v>
      </c>
      <c r="C27" s="3"/>
      <c r="D27" s="3"/>
      <c r="E27" s="3"/>
      <c r="F27" s="3"/>
      <c r="G27" s="3"/>
      <c r="H27" s="3"/>
      <c r="I27" s="3"/>
      <c r="J27" s="3"/>
      <c r="K27" s="3"/>
      <c r="L27" s="3"/>
      <c r="M27" s="3"/>
      <c r="N27" s="3"/>
      <c r="O27" s="3"/>
    </row>
    <row r="28" spans="2:15">
      <c r="B28" s="4" t="s">
        <v>78</v>
      </c>
      <c r="C28" s="3"/>
      <c r="D28" s="3"/>
      <c r="E28" s="3"/>
      <c r="F28" s="3"/>
      <c r="G28" s="3"/>
      <c r="H28" s="3"/>
      <c r="I28" s="3"/>
      <c r="J28" s="3"/>
      <c r="K28" s="3"/>
      <c r="L28" s="3"/>
      <c r="M28" s="3"/>
      <c r="N28" s="3"/>
      <c r="O28" s="3"/>
    </row>
  </sheetData>
  <mergeCells count="6">
    <mergeCell ref="C8:O8"/>
    <mergeCell ref="H24:J24"/>
    <mergeCell ref="C11:O11"/>
    <mergeCell ref="C12:O12"/>
    <mergeCell ref="C14:O14"/>
    <mergeCell ref="C13:O1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188A-6607-4A2D-80CA-EF6D141A4F2B}">
  <sheetPr>
    <tabColor theme="3"/>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A0173-CE87-47B0-ABF8-42302B0F2FEE}">
  <dimension ref="A1:P27"/>
  <sheetViews>
    <sheetView showGridLines="0" topLeftCell="B1" zoomScale="80" zoomScaleNormal="80" workbookViewId="0">
      <selection activeCell="C29" sqref="C29"/>
    </sheetView>
  </sheetViews>
  <sheetFormatPr defaultRowHeight="12.75"/>
  <cols>
    <col min="1" max="1" width="5.7109375" customWidth="1"/>
    <col min="2" max="2" width="42.42578125" customWidth="1"/>
    <col min="3" max="3" width="20.7109375" customWidth="1"/>
    <col min="4" max="15" width="12.7109375" customWidth="1"/>
  </cols>
  <sheetData>
    <row r="1" spans="1:16" s="38" customFormat="1" ht="30.75" customHeight="1">
      <c r="A1" s="38" t="str">
        <f>CONCATENATE(C4," - ", C5)</f>
        <v>NES - 25 Year Environment Plan (wastewater)</v>
      </c>
    </row>
    <row r="4" spans="1:16" ht="13.15">
      <c r="B4" s="5" t="s">
        <v>49</v>
      </c>
      <c r="C4" s="9" t="s">
        <v>155</v>
      </c>
      <c r="D4" s="8"/>
    </row>
    <row r="5" spans="1:16" ht="26.25">
      <c r="B5" s="5" t="s">
        <v>51</v>
      </c>
      <c r="C5" s="9" t="s">
        <v>179</v>
      </c>
      <c r="D5" s="8"/>
    </row>
    <row r="6" spans="1:16" ht="13.15">
      <c r="B6" s="5" t="s">
        <v>53</v>
      </c>
      <c r="C6" s="9" t="s">
        <v>180</v>
      </c>
    </row>
    <row r="7" spans="1:16">
      <c r="B7" s="6"/>
    </row>
    <row r="8" spans="1:16" ht="13.15">
      <c r="B8" s="39" t="s">
        <v>55</v>
      </c>
      <c r="C8" s="70" t="s">
        <v>181</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13.15">
      <c r="B10" s="39" t="s">
        <v>57</v>
      </c>
      <c r="C10" s="51"/>
      <c r="D10" s="41"/>
      <c r="E10" s="41"/>
      <c r="F10" s="41"/>
      <c r="G10" s="41"/>
      <c r="H10" s="41"/>
      <c r="I10" s="41"/>
      <c r="J10" s="41"/>
      <c r="K10" s="41"/>
      <c r="L10" s="41"/>
      <c r="M10" s="41"/>
      <c r="N10" s="41"/>
      <c r="O10" s="41"/>
    </row>
    <row r="11" spans="1:16" ht="13.15">
      <c r="B11" s="5" t="s">
        <v>58</v>
      </c>
      <c r="C11" s="85" t="s">
        <v>61</v>
      </c>
      <c r="D11" s="80"/>
      <c r="E11" s="80"/>
      <c r="F11" s="80"/>
      <c r="G11" s="80"/>
      <c r="H11" s="80"/>
      <c r="I11" s="80"/>
      <c r="J11" s="80"/>
      <c r="K11" s="80"/>
      <c r="L11" s="80"/>
      <c r="M11" s="80"/>
      <c r="N11" s="80"/>
      <c r="O11" s="81"/>
    </row>
    <row r="12" spans="1:16" ht="13.15">
      <c r="B12" s="5" t="s">
        <v>60</v>
      </c>
      <c r="C12" s="85" t="s">
        <v>61</v>
      </c>
      <c r="D12" s="80"/>
      <c r="E12" s="80"/>
      <c r="F12" s="80"/>
      <c r="G12" s="80"/>
      <c r="H12" s="80"/>
      <c r="I12" s="80"/>
      <c r="J12" s="80"/>
      <c r="K12" s="80"/>
      <c r="L12" s="80"/>
      <c r="M12" s="80"/>
      <c r="N12" s="80"/>
      <c r="O12" s="81"/>
      <c r="P12" s="8"/>
    </row>
    <row r="13" spans="1:16" ht="26.25" customHeight="1">
      <c r="B13" s="5" t="s">
        <v>62</v>
      </c>
      <c r="C13" s="85" t="s">
        <v>182</v>
      </c>
      <c r="D13" s="80"/>
      <c r="E13" s="80"/>
      <c r="F13" s="80"/>
      <c r="G13" s="80"/>
      <c r="H13" s="80"/>
      <c r="I13" s="80"/>
      <c r="J13" s="80"/>
      <c r="K13" s="80"/>
      <c r="L13" s="80"/>
      <c r="M13" s="80"/>
      <c r="N13" s="80"/>
      <c r="O13" s="81"/>
      <c r="P13" s="8"/>
    </row>
    <row r="14" spans="1:16" ht="13.15">
      <c r="B14" s="47" t="s">
        <v>64</v>
      </c>
      <c r="C14" s="80" t="s">
        <v>61</v>
      </c>
      <c r="D14" s="80"/>
      <c r="E14" s="80"/>
      <c r="F14" s="80"/>
      <c r="G14" s="80"/>
      <c r="H14" s="80"/>
      <c r="I14" s="80"/>
      <c r="J14" s="80"/>
      <c r="K14" s="80"/>
      <c r="L14" s="80"/>
      <c r="M14" s="80"/>
      <c r="N14" s="80"/>
      <c r="O14" s="81"/>
      <c r="P14" s="8"/>
    </row>
    <row r="16" spans="1:16" ht="13.15">
      <c r="B16" s="52" t="s">
        <v>65</v>
      </c>
      <c r="C16" s="53" t="s">
        <v>66</v>
      </c>
      <c r="D16" s="53" t="s">
        <v>67</v>
      </c>
      <c r="F16" s="50"/>
    </row>
    <row r="17" spans="2:15">
      <c r="B17" s="4" t="s">
        <v>183</v>
      </c>
      <c r="C17" s="3" t="s">
        <v>69</v>
      </c>
      <c r="D17" s="48">
        <f>63.65/J26</f>
        <v>1.0608333333333333</v>
      </c>
    </row>
    <row r="18" spans="2:15">
      <c r="B18" s="4"/>
      <c r="C18" s="3"/>
      <c r="D18" s="3"/>
    </row>
    <row r="20" spans="2:15" ht="26.25">
      <c r="B20" s="7" t="s">
        <v>72</v>
      </c>
      <c r="C20" s="1" t="s">
        <v>66</v>
      </c>
      <c r="D20" s="1" t="s">
        <v>73</v>
      </c>
    </row>
    <row r="21" spans="2:15">
      <c r="B21" s="4" t="s">
        <v>75</v>
      </c>
      <c r="C21" s="3" t="s">
        <v>76</v>
      </c>
      <c r="D21" s="3" t="s">
        <v>76</v>
      </c>
    </row>
    <row r="22" spans="2:15">
      <c r="B22" s="4" t="s">
        <v>77</v>
      </c>
      <c r="C22" s="3" t="s">
        <v>76</v>
      </c>
      <c r="D22" s="3" t="s">
        <v>76</v>
      </c>
    </row>
    <row r="23" spans="2:15">
      <c r="B23" s="4" t="s">
        <v>78</v>
      </c>
      <c r="C23" s="3" t="s">
        <v>76</v>
      </c>
      <c r="D23" s="3" t="s">
        <v>76</v>
      </c>
    </row>
    <row r="25" spans="2:15" ht="13.15">
      <c r="B25" s="7" t="s">
        <v>79</v>
      </c>
      <c r="C25" s="2" t="s">
        <v>66</v>
      </c>
      <c r="D25" s="2" t="s">
        <v>80</v>
      </c>
      <c r="E25" s="2" t="s">
        <v>81</v>
      </c>
      <c r="F25" s="2" t="s">
        <v>82</v>
      </c>
      <c r="G25" s="2" t="s">
        <v>83</v>
      </c>
      <c r="H25" s="2" t="s">
        <v>84</v>
      </c>
      <c r="I25" s="2" t="s">
        <v>85</v>
      </c>
      <c r="J25" s="2" t="s">
        <v>86</v>
      </c>
      <c r="K25" s="2" t="s">
        <v>87</v>
      </c>
      <c r="L25" s="2" t="s">
        <v>88</v>
      </c>
      <c r="M25" s="2" t="s">
        <v>89</v>
      </c>
      <c r="N25" s="2" t="s">
        <v>90</v>
      </c>
      <c r="O25" s="2" t="s">
        <v>91</v>
      </c>
    </row>
    <row r="26" spans="2:15">
      <c r="B26" s="4" t="s">
        <v>92</v>
      </c>
      <c r="C26" s="3" t="s">
        <v>93</v>
      </c>
      <c r="D26" s="3"/>
      <c r="E26" s="3"/>
      <c r="F26" s="3"/>
      <c r="G26" s="3"/>
      <c r="H26" s="3"/>
      <c r="I26" s="3"/>
      <c r="J26" s="3">
        <v>60</v>
      </c>
      <c r="K26" s="3"/>
      <c r="L26" s="3"/>
      <c r="M26" s="3"/>
      <c r="N26" s="3"/>
      <c r="O26" s="3"/>
    </row>
    <row r="27" spans="2:15">
      <c r="B27" s="4"/>
      <c r="C27" s="3"/>
      <c r="D27" s="3"/>
      <c r="E27" s="3"/>
      <c r="F27" s="3"/>
      <c r="G27" s="3"/>
      <c r="H27" s="3"/>
      <c r="I27" s="3"/>
      <c r="J27" s="3"/>
      <c r="K27" s="3"/>
      <c r="L27" s="3"/>
      <c r="M27" s="3"/>
      <c r="N27" s="3"/>
      <c r="O27" s="3"/>
    </row>
  </sheetData>
  <mergeCells count="5">
    <mergeCell ref="C11:O11"/>
    <mergeCell ref="C12:O12"/>
    <mergeCell ref="C14:O14"/>
    <mergeCell ref="C13:O13"/>
    <mergeCell ref="C8:O8"/>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C32CE-61FA-4B45-8AC6-79FDD36CF2A9}">
  <sheetPr>
    <tabColor rgb="FF002060"/>
  </sheetPr>
  <dimension ref="A1"/>
  <sheetViews>
    <sheetView topLeftCell="P1" workbookViewId="0">
      <selection activeCell="AB23" sqref="AB23"/>
    </sheetView>
  </sheetViews>
  <sheetFormatPr defaultRowHeight="12.75"/>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110AB-1483-49FF-8905-A5657CB73120}">
  <dimension ref="A1:P44"/>
  <sheetViews>
    <sheetView showGridLines="0" topLeftCell="A15" zoomScale="115" zoomScaleNormal="115" workbookViewId="0">
      <selection activeCell="D18" sqref="D18"/>
    </sheetView>
  </sheetViews>
  <sheetFormatPr defaultRowHeight="12.75"/>
  <cols>
    <col min="1" max="1" width="5.7109375" customWidth="1"/>
    <col min="2" max="2" width="42.42578125" customWidth="1"/>
    <col min="3" max="3" width="23.140625" customWidth="1"/>
    <col min="4" max="15" width="12.7109375" customWidth="1"/>
  </cols>
  <sheetData>
    <row r="1" spans="1:16" s="38" customFormat="1" ht="30.75" customHeight="1">
      <c r="A1" s="38" t="str">
        <f>CONCATENATE(C4," - ", C5)</f>
        <v>ANH - Microbiologial Treatment</v>
      </c>
    </row>
    <row r="4" spans="1:16" ht="13.15">
      <c r="B4" s="5" t="s">
        <v>49</v>
      </c>
      <c r="C4" s="9" t="s">
        <v>119</v>
      </c>
      <c r="D4" s="8"/>
    </row>
    <row r="5" spans="1:16" ht="13.15">
      <c r="B5" s="5" t="s">
        <v>51</v>
      </c>
      <c r="C5" s="9" t="s">
        <v>184</v>
      </c>
      <c r="D5" s="8"/>
    </row>
    <row r="6" spans="1:16" ht="13.15">
      <c r="B6" s="5" t="s">
        <v>53</v>
      </c>
      <c r="C6" s="9"/>
    </row>
    <row r="7" spans="1:16">
      <c r="B7" s="6"/>
    </row>
    <row r="8" spans="1:16" ht="13.15">
      <c r="B8" s="39" t="s">
        <v>55</v>
      </c>
      <c r="C8" s="70" t="s">
        <v>181</v>
      </c>
      <c r="D8" s="71"/>
      <c r="E8" s="71"/>
      <c r="F8" s="71"/>
      <c r="G8" s="71"/>
      <c r="H8" s="71"/>
      <c r="I8" s="71"/>
      <c r="J8" s="71"/>
      <c r="K8" s="71"/>
      <c r="L8" s="71"/>
      <c r="M8" s="71"/>
      <c r="N8" s="71"/>
      <c r="O8" s="72"/>
    </row>
    <row r="9" spans="1:16">
      <c r="B9" s="40"/>
      <c r="D9" s="41"/>
      <c r="E9" s="41"/>
      <c r="F9" s="41"/>
      <c r="G9" s="41"/>
      <c r="H9" s="41"/>
      <c r="I9" s="41"/>
      <c r="J9" s="41"/>
      <c r="K9" s="41"/>
      <c r="L9" s="41"/>
      <c r="M9" s="41"/>
      <c r="N9" s="41"/>
      <c r="O9" s="41"/>
    </row>
    <row r="10" spans="1:16" ht="13.15">
      <c r="B10" s="39" t="s">
        <v>57</v>
      </c>
      <c r="C10" s="51"/>
      <c r="D10" s="41"/>
      <c r="E10" s="41"/>
      <c r="F10" s="41"/>
      <c r="G10" s="41"/>
      <c r="H10" s="41"/>
      <c r="I10" s="41"/>
      <c r="J10" s="41"/>
      <c r="K10" s="41"/>
      <c r="L10" s="41"/>
      <c r="M10" s="41"/>
      <c r="N10" s="41"/>
      <c r="O10" s="41"/>
    </row>
    <row r="11" spans="1:16" ht="13.15">
      <c r="B11" s="5" t="s">
        <v>58</v>
      </c>
      <c r="C11" s="85" t="s">
        <v>61</v>
      </c>
      <c r="D11" s="80"/>
      <c r="E11" s="80"/>
      <c r="F11" s="80"/>
      <c r="G11" s="80"/>
      <c r="H11" s="80"/>
      <c r="I11" s="80"/>
      <c r="J11" s="80"/>
      <c r="K11" s="80"/>
      <c r="L11" s="80"/>
      <c r="M11" s="80"/>
      <c r="N11" s="80"/>
      <c r="O11" s="81"/>
    </row>
    <row r="12" spans="1:16" ht="13.15">
      <c r="B12" s="5" t="s">
        <v>60</v>
      </c>
      <c r="C12" s="85" t="s">
        <v>61</v>
      </c>
      <c r="D12" s="80"/>
      <c r="E12" s="80"/>
      <c r="F12" s="80"/>
      <c r="G12" s="80"/>
      <c r="H12" s="80"/>
      <c r="I12" s="80"/>
      <c r="J12" s="80"/>
      <c r="K12" s="80"/>
      <c r="L12" s="80"/>
      <c r="M12" s="80"/>
      <c r="N12" s="80"/>
      <c r="O12" s="81"/>
      <c r="P12" s="8"/>
    </row>
    <row r="13" spans="1:16" ht="26.25" customHeight="1">
      <c r="B13" s="5" t="s">
        <v>62</v>
      </c>
      <c r="C13" s="85" t="s">
        <v>185</v>
      </c>
      <c r="D13" s="80"/>
      <c r="E13" s="80"/>
      <c r="F13" s="80"/>
      <c r="G13" s="80"/>
      <c r="H13" s="80"/>
      <c r="I13" s="80"/>
      <c r="J13" s="80"/>
      <c r="K13" s="80"/>
      <c r="L13" s="80"/>
      <c r="M13" s="80"/>
      <c r="N13" s="80"/>
      <c r="O13" s="81"/>
      <c r="P13" s="8"/>
    </row>
    <row r="14" spans="1:16" ht="13.15">
      <c r="B14" s="47" t="s">
        <v>64</v>
      </c>
      <c r="C14" s="80" t="s">
        <v>61</v>
      </c>
      <c r="D14" s="80"/>
      <c r="E14" s="80"/>
      <c r="F14" s="80"/>
      <c r="G14" s="80"/>
      <c r="H14" s="80"/>
      <c r="I14" s="80"/>
      <c r="J14" s="80"/>
      <c r="K14" s="80"/>
      <c r="L14" s="80"/>
      <c r="M14" s="80"/>
      <c r="N14" s="80"/>
      <c r="O14" s="81"/>
      <c r="P14" s="8"/>
    </row>
    <row r="16" spans="1:16" ht="13.15">
      <c r="B16" s="52" t="s">
        <v>65</v>
      </c>
      <c r="C16" s="53" t="s">
        <v>66</v>
      </c>
      <c r="D16" s="53" t="s">
        <v>67</v>
      </c>
      <c r="F16" s="50"/>
    </row>
    <row r="17" spans="2:15">
      <c r="B17" s="4" t="s">
        <v>183</v>
      </c>
      <c r="C17" s="3" t="s">
        <v>69</v>
      </c>
      <c r="D17" s="48">
        <f>(180.76453/2)/J26</f>
        <v>8.2165695454545453</v>
      </c>
    </row>
    <row r="18" spans="2:15">
      <c r="B18" s="4" t="s">
        <v>186</v>
      </c>
      <c r="C18" s="3" t="s">
        <v>187</v>
      </c>
      <c r="D18" s="48">
        <f>(180.76453/2)/J27</f>
        <v>4.2211496982382912E-4</v>
      </c>
    </row>
    <row r="20" spans="2:15" ht="26.25">
      <c r="B20" s="7" t="s">
        <v>72</v>
      </c>
      <c r="C20" s="1" t="s">
        <v>66</v>
      </c>
      <c r="D20" s="1" t="s">
        <v>73</v>
      </c>
    </row>
    <row r="21" spans="2:15">
      <c r="B21" s="4" t="s">
        <v>75</v>
      </c>
      <c r="C21" s="3" t="s">
        <v>76</v>
      </c>
      <c r="D21" s="3" t="s">
        <v>76</v>
      </c>
    </row>
    <row r="22" spans="2:15">
      <c r="B22" s="4" t="s">
        <v>77</v>
      </c>
      <c r="C22" s="3" t="s">
        <v>76</v>
      </c>
      <c r="D22" s="3" t="s">
        <v>76</v>
      </c>
    </row>
    <row r="23" spans="2:15">
      <c r="B23" s="4" t="s">
        <v>78</v>
      </c>
      <c r="C23" s="3" t="s">
        <v>76</v>
      </c>
      <c r="D23" s="3" t="s">
        <v>76</v>
      </c>
    </row>
    <row r="25" spans="2:15" ht="13.15">
      <c r="B25" s="7" t="s">
        <v>79</v>
      </c>
      <c r="C25" s="2" t="s">
        <v>66</v>
      </c>
      <c r="D25" s="2" t="s">
        <v>80</v>
      </c>
      <c r="E25" s="2" t="s">
        <v>81</v>
      </c>
      <c r="F25" s="2" t="s">
        <v>82</v>
      </c>
      <c r="G25" s="2" t="s">
        <v>83</v>
      </c>
      <c r="H25" s="2" t="s">
        <v>84</v>
      </c>
      <c r="I25" s="2" t="s">
        <v>85</v>
      </c>
      <c r="J25" s="2" t="s">
        <v>86</v>
      </c>
      <c r="K25" s="2" t="s">
        <v>87</v>
      </c>
      <c r="L25" s="2" t="s">
        <v>88</v>
      </c>
      <c r="M25" s="2" t="s">
        <v>89</v>
      </c>
      <c r="N25" s="2" t="s">
        <v>90</v>
      </c>
      <c r="O25" s="2" t="s">
        <v>91</v>
      </c>
    </row>
    <row r="26" spans="2:15">
      <c r="B26" s="4" t="s">
        <v>92</v>
      </c>
      <c r="C26" s="3" t="s">
        <v>93</v>
      </c>
      <c r="D26" s="3"/>
      <c r="E26" s="3"/>
      <c r="F26" s="3"/>
      <c r="G26" s="3"/>
      <c r="H26" s="3"/>
      <c r="I26" s="3"/>
      <c r="J26" s="3">
        <v>11</v>
      </c>
      <c r="K26" s="3"/>
      <c r="L26" s="3"/>
      <c r="M26" s="3"/>
      <c r="N26" s="3"/>
      <c r="O26" s="3"/>
    </row>
    <row r="27" spans="2:15">
      <c r="B27" s="4" t="s">
        <v>186</v>
      </c>
      <c r="C27" s="3" t="s">
        <v>93</v>
      </c>
      <c r="D27" s="3"/>
      <c r="E27" s="3"/>
      <c r="F27" s="3"/>
      <c r="G27" s="3"/>
      <c r="H27" s="3"/>
      <c r="I27" s="3"/>
      <c r="J27" s="64">
        <f>214.117649127017*1000</f>
        <v>214117.64912701698</v>
      </c>
      <c r="K27" s="3"/>
      <c r="L27" s="3"/>
      <c r="M27" s="3"/>
      <c r="N27" s="3"/>
      <c r="O27" s="3"/>
    </row>
    <row r="31" spans="2:15" ht="13.15">
      <c r="B31" s="7" t="s">
        <v>188</v>
      </c>
      <c r="C31" s="7" t="s">
        <v>189</v>
      </c>
      <c r="D31" s="44"/>
      <c r="E31" s="44"/>
      <c r="F31" s="44"/>
      <c r="G31" s="44"/>
      <c r="H31" s="44"/>
    </row>
    <row r="32" spans="2:15">
      <c r="B32" s="4" t="s">
        <v>190</v>
      </c>
      <c r="C32" s="60">
        <v>0.39285053326607783</v>
      </c>
      <c r="D32" s="56"/>
      <c r="E32" s="55"/>
      <c r="F32" s="55"/>
      <c r="G32" s="55"/>
      <c r="H32" s="55"/>
    </row>
    <row r="33" spans="2:8">
      <c r="B33" s="4" t="s">
        <v>191</v>
      </c>
      <c r="C33" s="60">
        <v>0</v>
      </c>
      <c r="D33" s="56"/>
      <c r="E33" s="55"/>
      <c r="F33" s="55"/>
      <c r="G33" s="55"/>
      <c r="H33" s="55"/>
    </row>
    <row r="34" spans="2:8">
      <c r="B34" s="4" t="s">
        <v>192</v>
      </c>
      <c r="C34" s="60">
        <v>0.29836653956684422</v>
      </c>
      <c r="D34" s="56"/>
      <c r="E34" s="55"/>
      <c r="F34" s="55"/>
      <c r="G34" s="55"/>
      <c r="H34" s="55"/>
    </row>
    <row r="35" spans="2:8">
      <c r="B35" s="4" t="s">
        <v>193</v>
      </c>
      <c r="C35" s="60">
        <v>0.31678938033477338</v>
      </c>
      <c r="D35" s="56"/>
      <c r="E35" s="55"/>
      <c r="F35" s="55"/>
      <c r="G35" s="55"/>
      <c r="H35" s="55"/>
    </row>
    <row r="36" spans="2:8">
      <c r="B36" s="4" t="s">
        <v>194</v>
      </c>
      <c r="C36" s="60">
        <v>0.29087533787343361</v>
      </c>
      <c r="D36" s="56"/>
      <c r="E36" s="55"/>
      <c r="F36" s="55"/>
      <c r="G36" s="55"/>
      <c r="H36" s="55"/>
    </row>
    <row r="37" spans="2:8">
      <c r="B37" s="4" t="s">
        <v>195</v>
      </c>
      <c r="C37" s="60">
        <v>0.31509633152220223</v>
      </c>
      <c r="D37" s="56"/>
      <c r="E37" s="55"/>
      <c r="F37" s="55"/>
      <c r="G37" s="55"/>
      <c r="H37" s="55"/>
    </row>
    <row r="38" spans="2:8">
      <c r="B38" s="4" t="s">
        <v>196</v>
      </c>
      <c r="C38" s="60">
        <v>0</v>
      </c>
      <c r="D38" s="56"/>
      <c r="E38" s="55"/>
      <c r="F38" s="55"/>
      <c r="G38" s="55"/>
      <c r="H38" s="55"/>
    </row>
    <row r="39" spans="2:8">
      <c r="B39" s="4" t="s">
        <v>197</v>
      </c>
      <c r="C39" s="60">
        <v>0.23739692549029784</v>
      </c>
      <c r="D39" s="56"/>
      <c r="E39" s="55"/>
      <c r="F39" s="55"/>
      <c r="G39" s="55"/>
      <c r="H39" s="55"/>
    </row>
    <row r="40" spans="2:8">
      <c r="B40" s="4" t="s">
        <v>198</v>
      </c>
      <c r="C40" s="60">
        <v>0</v>
      </c>
      <c r="D40" s="56"/>
      <c r="E40" s="55"/>
      <c r="F40" s="55"/>
      <c r="G40" s="55"/>
      <c r="H40" s="55"/>
    </row>
    <row r="41" spans="2:8">
      <c r="B41" s="4" t="s">
        <v>199</v>
      </c>
      <c r="C41" s="60" t="s">
        <v>200</v>
      </c>
      <c r="D41" s="56"/>
      <c r="E41" s="55"/>
      <c r="F41" s="55"/>
      <c r="G41" s="55"/>
      <c r="H41" s="55"/>
    </row>
    <row r="42" spans="2:8">
      <c r="B42" s="4" t="s">
        <v>201</v>
      </c>
      <c r="C42" s="60">
        <v>0.18457562564431823</v>
      </c>
      <c r="D42" s="56"/>
      <c r="E42" s="55"/>
      <c r="F42" s="55"/>
      <c r="G42" s="55"/>
      <c r="H42" s="55"/>
    </row>
    <row r="43" spans="2:8">
      <c r="B43" s="4" t="s">
        <v>202</v>
      </c>
      <c r="C43" s="60">
        <v>0</v>
      </c>
      <c r="D43" s="56"/>
      <c r="E43" s="55"/>
      <c r="F43" s="55"/>
      <c r="G43" s="55"/>
      <c r="H43" s="55"/>
    </row>
    <row r="44" spans="2:8" ht="13.9">
      <c r="C44" s="58"/>
      <c r="D44" s="59"/>
      <c r="E44" s="57"/>
      <c r="F44" s="57"/>
      <c r="G44" s="57"/>
      <c r="H44" s="57"/>
    </row>
  </sheetData>
  <mergeCells count="5">
    <mergeCell ref="C8:O8"/>
    <mergeCell ref="C11:O11"/>
    <mergeCell ref="C12:O12"/>
    <mergeCell ref="C13:O13"/>
    <mergeCell ref="C14:O14"/>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7bd4f93-9d1b-43f6-a282-57fc91a0d152">
      <Terms xmlns="http://schemas.microsoft.com/office/infopath/2007/PartnerControls"/>
    </lcf76f155ced4ddcb4097134ff3c332f>
    <TaxCatchAll xmlns="71c95305-930c-4d63-9794-2d64434305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4DD18A57545C43AA1544940FC64A16" ma:contentTypeVersion="13" ma:contentTypeDescription="Create a new document." ma:contentTypeScope="" ma:versionID="711eea6f244daca95eee90af638bb483">
  <xsd:schema xmlns:xsd="http://www.w3.org/2001/XMLSchema" xmlns:xs="http://www.w3.org/2001/XMLSchema" xmlns:p="http://schemas.microsoft.com/office/2006/metadata/properties" xmlns:ns2="d7bd4f93-9d1b-43f6-a282-57fc91a0d152" xmlns:ns3="71c95305-930c-4d63-9794-2d644343057c" targetNamespace="http://schemas.microsoft.com/office/2006/metadata/properties" ma:root="true" ma:fieldsID="652b9c51277bfa61e474c747073b762a" ns2:_="" ns3:_="">
    <xsd:import namespace="d7bd4f93-9d1b-43f6-a282-57fc91a0d152"/>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d4f93-9d1b-43f6-a282-57fc91a0d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9ED6EA-3B37-4C57-A0BD-4E8A3417FBFC}"/>
</file>

<file path=customXml/itemProps2.xml><?xml version="1.0" encoding="utf-8"?>
<ds:datastoreItem xmlns:ds="http://schemas.openxmlformats.org/officeDocument/2006/customXml" ds:itemID="{C14435F0-272A-4DF5-9C76-973CA8516956}"/>
</file>

<file path=customXml/itemProps3.xml><?xml version="1.0" encoding="utf-8"?>
<ds:datastoreItem xmlns:ds="http://schemas.openxmlformats.org/officeDocument/2006/customXml" ds:itemID="{3A881282-F98D-4289-BA04-024E2C643E8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2026-08-27T12:57:33Z</dcterms:created>
  <dcterms:modified xsi:type="dcterms:W3CDTF">2026-09-11T08:35:41Z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xd_ProgID">
    <vt:lpwstr/>
  </property>
  <property fmtid="{D5CDD505-2E9C-101B-9397-08002B2CF9AE}" pid="4" name="ContentTypeId">
    <vt:lpwstr>0x010100764DD18A57545C43AA1544940FC64A16</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